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9106B3D5-9E5B-404F-A486-929DB0EBB616}" xr6:coauthVersionLast="36" xr6:coauthVersionMax="36" xr10:uidLastSave="{00000000-0000-0000-0000-000000000000}"/>
  <bookViews>
    <workbookView xWindow="0" yWindow="0" windowWidth="28800" windowHeight="12290" tabRatio="879" activeTab="1"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9" l="1"/>
  <c r="C74" i="8"/>
  <c r="C66" i="8"/>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293" i="8"/>
  <c r="C290" i="8"/>
  <c r="C300" i="8"/>
  <c r="D292" i="8"/>
  <c r="C292" i="8"/>
  <c r="F292" i="8"/>
  <c r="D300" i="8"/>
  <c r="D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80" i="9"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<sst xmlns="http://schemas.openxmlformats.org/spreadsheetml/2006/main" count="2061" uniqueCount="1462">
  <si>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</si>
  <si>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</si>
  <si>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</si>
  <si>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</si>
  <si>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</si>
  <si>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</si>
  <si>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</si>
  <si>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</si>
  <si>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</si>
  <si>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</si>
  <si>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</si>
  <si>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</si>
  <si>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</si>
  <si>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</si>
  <si>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</si>
  <si>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</si>
  <si>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</si>
  <si>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</si>
  <si>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</si>
  <si>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</si>
  <si>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</si>
  <si>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</si>
  <si>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</si>
  <si>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</si>
  <si>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</si>
  <si>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</si>
  <si>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</si>
  <si>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</si>
  <si>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</si>
  <si>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</si>
  <si>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</si>
  <si>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</si>
  <si>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</si>
  <si>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</si>
  <si>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</si>
  <si>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</si>
  <si>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</si>
  <si>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</si>
  <si>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</si>
  <si>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</si>
  <si>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</si>
  <si>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</si>
  <si>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</si>
  <si>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</si>
  <si>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</si>
  <si>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</si>
  <si>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</si>
  <si>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</si>
  <si>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</si>
  <si>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</si>
  <si>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</si>
  <si>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</si>
  <si>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</si>
  <si>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</si>
  <si>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</si>
  <si>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</si>
  <si>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</si>
  <si>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</si>
  <si>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</si>
  <si>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</si>
  <si>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</si>
  <si>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</si>
  <si>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</si>
  <si>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</si>
  <si>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</si>
  <si>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</si>
  <si>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</si>
  <si>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</si>
  <si>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</si>
  <si>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</si>
  <si>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</si>
  <si>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</si>
  <si>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</si>
  <si>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</si>
  <si>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</si>
  <si>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</si>
  <si>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</si>
  <si>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</si>
  <si>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</si>
  <si>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</si>
  <si>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</si>
  <si>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</si>
  <si>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</si>
  <si>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</si>
  <si>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</si>
  <si>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</si>
  <si>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</si>
  <si>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</si>
  <si>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</si>
  <si>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</si>
  <si>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</si>
  <si>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</si>
  <si>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</si>
  <si>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</si>
  <si>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</si>
  <si>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</si>
  <si>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</si>
  <si>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</si>
  <si>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</si>
  <si>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</si>
  <si>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</si>
  <si>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</si>
  <si>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</si>
  <si>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</si>
  <si>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</si>
  <si>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</si>
  <si>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</si>
  <si>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</si>
  <si>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</si>
  <si>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</si>
  <si>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</si>
  <si>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</si>
  <si>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</si>
  <si>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</si>
  <si>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</si>
  <si>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</si>
  <si>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</si>
  <si>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</si>
  <si>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</si>
  <si>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</si>
  <si>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</si>
  <si>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</si>
  <si>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</si>
  <si>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</si>
  <si>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</si>
  <si>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</si>
  <si>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</si>
  <si>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</si>
  <si>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</si>
  <si>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</si>
  <si>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</si>
  <si>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</si>
  <si>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</si>
  <si>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</si>
  <si>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</si>
  <si>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</si>
  <si>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</si>
  <si>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</si>
  <si>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</si>
  <si>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</si>
  <si>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</si>
  <si>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</si>
  <si>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</si>
  <si>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</si>
  <si>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</si>
  <si>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</si>
  <si>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</si>
  <si>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</si>
  <si>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</si>
  <si>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</si>
  <si>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</si>
  <si>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</si>
  <si>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</si>
  <si>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</si>
  <si>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</si>
  <si>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</si>
  <si>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</si>
  <si>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</si>
  <si>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</si>
  <si>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</si>
  <si>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</si>
  <si>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</si>
  <si>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</si>
  <si>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</si>
  <si>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</si>
  <si>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</si>
  <si>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</si>
  <si>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</si>
  <si>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</si>
  <si>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</si>
  <si>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</si>
  <si>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</si>
  <si>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</si>
  <si>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</si>
  <si>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</si>
  <si>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</si>
  <si>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</si>
  <si>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</si>
  <si>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</si>
  <si>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</si>
  <si>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</si>
  <si>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</si>
  <si>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</si>
  <si>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</si>
  <si>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</si>
  <si>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</si>
  <si>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</si>
  <si>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</si>
  <si>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</si>
  <si>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</si>
  <si>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</si>
  <si>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</si>
  <si>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</si>
  <si>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</si>
  <si>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</si>
  <si>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</si>
  <si>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</si>
  <si>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</si>
  <si>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</si>
  <si>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</si>
  <si>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</si>
  <si>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</si>
  <si>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</si>
  <si>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</si>
  <si>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</si>
  <si>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</si>
  <si>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</si>
  <si>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</si>
  <si>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</si>
  <si>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</si>
  <si>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</si>
  <si>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</si>
  <si>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</si>
  <si>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</si>
  <si>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</si>
  <si>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</si>
  <si>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</si>
  <si>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</si>
  <si>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</si>
  <si>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</si>
  <si>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</si>
  <si>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</si>
  <si>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</si>
  <si>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</si>
  <si>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</si>
  <si>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</si>
  <si>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</si>
  <si>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</si>
  <si>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</si>
  <si>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</si>
  <si>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</si>
  <si>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</si>
  <si>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</si>
  <si>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</si>
  <si>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</si>
  <si>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</si>
  <si>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</si>
  <si>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</si>
  <si>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</si>
  <si>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</si>
  <si>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</si>
  <si>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</si>
  <si>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</si>
  <si>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</si>
  <si>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</si>
  <si>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</si>
  <si>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</si>
  <si>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</si>
  <si>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</si>
  <si>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</si>
  <si>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</si>
  <si>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</si>
  <si>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</si>
  <si>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</si>
  <si>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</si>
  <si>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</si>
  <si>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</si>
  <si>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</si>
  <si>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</si>
  <si>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</si>
  <si>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</si>
  <si>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</si>
  <si>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</si>
  <si>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</si>
  <si>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</si>
  <si>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</si>
  <si>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</si>
  <si>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</si>
  <si>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</si>
  <si>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</si>
  <si>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</si>
  <si>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</si>
  <si>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</si>
  <si>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</si>
  <si>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</si>
  <si>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</si>
  <si>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</si>
  <si>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</si>
  <si>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</si>
  <si>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</si>
  <si>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</si>
  <si>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</si>
  <si>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</si>
  <si>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</si>
  <si>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</si>
  <si>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</si>
  <si>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</si>
  <si>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</si>
  <si>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</si>
  <si>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</si>
  <si>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</si>
  <si>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</si>
  <si>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</si>
  <si>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</si>
  <si>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</si>
  <si>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</si>
  <si>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</si>
  <si>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</si>
  <si>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</si>
  <si>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</si>
  <si>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</si>
  <si>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</si>
  <si>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</si>
  <si>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</si>
  <si>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</si>
  <si>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</si>
  <si>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</si>
  <si>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</si>
  <si>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</si>
  <si>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</si>
  <si>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</si>
  <si>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</si>
  <si>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</si>
  <si>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</si>
  <si>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</si>
  <si>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</si>
  <si>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</si>
  <si>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</si>
  <si>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</si>
  <si>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</si>
  <si>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</si>
  <si>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</si>
  <si>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</si>
  <si>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</si>
  <si>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</si>
  <si>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</si>
  <si>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</si>
  <si>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</si>
  <si>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</si>
  <si>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</si>
  <si>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</si>
  <si>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</si>
  <si>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</si>
  <si>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</si>
  <si>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</si>
  <si>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</si>
  <si>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</si>
  <si>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</si>
  <si>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</si>
  <si>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</si>
  <si>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</si>
  <si>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</si>
  <si>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</si>
  <si>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</si>
  <si>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</si>
  <si>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</si>
  <si>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</si>
  <si>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</si>
  <si>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</si>
  <si>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</si>
  <si>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</si>
  <si>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</si>
  <si>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</si>
  <si>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</si>
  <si>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</si>
  <si>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</si>
  <si>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</si>
  <si>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</si>
  <si>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</si>
  <si>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</si>
  <si>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</si>
  <si>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</si>
  <si>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</si>
  <si>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</si>
  <si>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</si>
  <si>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</si>
  <si>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</si>
  <si>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</si>
  <si>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</si>
  <si>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</si>
  <si>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</si>
  <si>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</si>
  <si>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</si>
  <si>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</si>
  <si>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</si>
  <si>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</si>
  <si>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</si>
  <si>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</si>
  <si>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</si>
  <si>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</si>
  <si>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</si>
  <si>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</si>
  <si>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</si>
  <si>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</si>
  <si>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</si>
  <si>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</si>
  <si>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</si>
  <si>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</si>
  <si>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</si>
  <si>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</si>
  <si>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</si>
  <si>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</si>
  <si>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</si>
  <si>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</si>
  <si>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</si>
  <si>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</si>
  <si>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</si>
  <si>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</si>
  <si>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</si>
  <si>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</si>
  <si>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</si>
  <si>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</si>
  <si>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</si>
  <si>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</si>
  <si>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</si>
  <si>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</si>
  <si>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</si>
  <si>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</si>
  <si>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</si>
  <si>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</si>
  <si>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</si>
  <si>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</si>
  <si>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</si>
  <si>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</si>
  <si>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</si>
  <si>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</si>
  <si>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</si>
  <si>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</si>
  <si>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</si>
  <si>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</si>
  <si>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</si>
  <si>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</si>
  <si>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</si>
  <si>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</si>
  <si>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</si>
  <si>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</si>
  <si>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</si>
  <si>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</si>
  <si>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</si>
  <si>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</si>
  <si>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</si>
  <si>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</si>
  <si>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</si>
  <si>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</si>
  <si>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</si>
  <si>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</si>
  <si>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</si>
  <si>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</si>
  <si>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</si>
  <si>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</si>
  <si>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</si>
  <si>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</si>
  <si>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</si>
  <si>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</si>
  <si>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</si>
  <si>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</si>
  <si>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</si>
  <si>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</si>
  <si>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</si>
  <si>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</si>
  <si>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</si>
  <si>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</si>
  <si>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</si>
  <si>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</si>
  <si>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</si>
  <si>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</si>
  <si>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</si>
  <si>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</si>
  <si>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</si>
  <si>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</si>
  <si>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</si>
  <si>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</si>
  <si>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</si>
  <si>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</si>
  <si>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</si>
  <si>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</si>
  <si>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</si>
  <si>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</si>
  <si>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</si>
  <si>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</si>
  <si>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</si>
  <si>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</si>
  <si>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</si>
  <si>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</si>
  <si>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</si>
  <si>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</si>
  <si>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</si>
  <si>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</si>
  <si>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</si>
  <si>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</si>
  <si>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</si>
  <si>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</si>
  <si>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</si>
  <si>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</si>
  <si>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</si>
  <si>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</si>
  <si>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</si>
  <si>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</si>
  <si>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</si>
  <si>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</si>
  <si>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</si>
  <si>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</si>
  <si>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</si>
  <si>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</si>
  <si>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</si>
  <si>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</si>
  <si>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</si>
  <si>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</si>
  <si>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</si>
  <si>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</si>
  <si>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</si>
  <si>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</si>
  <si>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</si>
  <si>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</si>
  <si>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</si>
  <si>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</si>
  <si>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</si>
  <si>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</si>
  <si>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</si>
  <si>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</si>
  <si>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</si>
  <si>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</si>
  <si>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</si>
  <si>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</si>
  <si>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</si>
  <si>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</si>
  <si>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</si>
  <si>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</si>
  <si>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</si>
  <si>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</si>
  <si>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</si>
  <si>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</si>
  <si>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</si>
  <si>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</si>
  <si>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</si>
  <si>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</si>
  <si>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</si>
  <si>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</si>
  <si>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</si>
  <si>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</si>
  <si>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</si>
  <si>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</si>
  <si>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</si>
  <si>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</si>
  <si>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</si>
  <si>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</si>
  <si>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</si>
  <si>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</si>
  <si>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</si>
  <si>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</si>
  <si>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</si>
  <si>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</si>
  <si>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</si>
  <si>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</si>
  <si>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</si>
  <si>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</si>
  <si>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</si>
  <si>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</si>
  <si>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</si>
  <si>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</si>
  <si>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</si>
  <si>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</si>
  <si>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</si>
  <si>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</si>
  <si>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</si>
  <si>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</si>
  <si>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</si>
  <si>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</si>
  <si>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</si>
  <si>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</si>
  <si>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</si>
  <si>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</si>
  <si>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</si>
  <si>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</si>
  <si>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</si>
  <si>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</si>
  <si>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</si>
  <si>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</si>
  <si>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</si>
  <si>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</si>
  <si>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</si>
  <si>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</si>
  <si>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</si>
  <si>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</si>
  <si>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</si>
  <si>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</si>
  <si>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</si>
  <si>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</si>
  <si>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</si>
  <si>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</si>
  <si>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</si>
  <si>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</si>
  <si>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</si>
  <si>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</si>
  <si>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</si>
  <si>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</si>
  <si>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</si>
  <si>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</si>
  <si>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</si>
  <si>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</si>
  <si>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</si>
  <si>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</si>
  <si>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</si>
  <si>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</si>
  <si>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</si>
  <si>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</si>
  <si>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</si>
  <si>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</si>
  <si>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</si>
  <si>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</si>
  <si>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</si>
  <si>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</si>
  <si>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</si>
  <si>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</si>
  <si>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</si>
  <si>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</si>
  <si>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</si>
  <si>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</si>
  <si>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</si>
  <si>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</si>
  <si>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</si>
  <si>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</si>
  <si>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</si>
  <si>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</si>
  <si>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</si>
  <si>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</si>
  <si>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</si>
  <si>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</si>
  <si>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</si>
  <si>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</si>
  <si>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</si>
  <si>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</si>
  <si>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</si>
  <si>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</si>
  <si>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</si>
  <si>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</si>
  <si>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</si>
  <si>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</si>
  <si>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</si>
  <si>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</si>
  <si>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</si>
  <si>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</si>
  <si>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</si>
  <si>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</si>
  <si>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</si>
  <si>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</si>
  <si>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</si>
  <si>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</si>
  <si>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</si>
  <si>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</si>
  <si>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</si>
  <si>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</si>
  <si>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</si>
  <si>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</si>
  <si>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</si>
  <si>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</si>
  <si>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</si>
  <si>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</si>
  <si>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</si>
  <si>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</si>
  <si>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</si>
  <si>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</si>
  <si>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</si>
  <si>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</si>
  <si>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</si>
  <si>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</si>
  <si>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</si>
  <si>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</si>
  <si>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</si>
  <si>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</si>
  <si>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</si>
  <si>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</si>
  <si>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</si>
  <si>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</si>
  <si>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</si>
  <si>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</si>
  <si>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</si>
  <si>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</si>
  <si>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</si>
  <si>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</si>
  <si>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</si>
  <si>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</si>
  <si>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</si>
  <si>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</si>
  <si>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</si>
  <si>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</si>
  <si>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</si>
  <si>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</si>
  <si>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</si>
  <si>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</si>
  <si>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</si>
  <si>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</si>
  <si>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</si>
  <si>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</si>
  <si>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</si>
  <si>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</si>
  <si>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</si>
  <si>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</si>
  <si>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</si>
  <si>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</si>
  <si>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</si>
  <si>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</si>
  <si>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</si>
  <si>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</si>
  <si>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</si>
  <si>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</si>
  <si>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</si>
  <si>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</si>
  <si>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</si>
  <si>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</si>
  <si>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</si>
  <si>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</si>
  <si>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</si>
  <si>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</si>
  <si>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</si>
  <si>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</si>
  <si>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</si>
  <si>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</si>
  <si>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</si>
  <si>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</si>
  <si>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</si>
  <si>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</si>
  <si>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</si>
  <si>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</si>
  <si>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</si>
  <si>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</si>
  <si>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</si>
  <si>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</si>
  <si>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</si>
  <si>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</si>
  <si>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</si>
  <si>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</si>
  <si>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</si>
  <si>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</si>
  <si>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</si>
  <si>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</si>
  <si>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</si>
  <si>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</si>
  <si>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</si>
  <si>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</si>
  <si>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</si>
  <si>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</si>
  <si>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</si>
  <si>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</si>
  <si>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</si>
  <si>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</si>
  <si>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</si>
  <si>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</si>
  <si>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</si>
  <si>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</si>
  <si>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</si>
  <si>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</si>
  <si>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</si>
  <si>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</si>
  <si>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</si>
  <si>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</si>
  <si>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</si>
  <si>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</si>
  <si>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</si>
  <si>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</si>
  <si>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</si>
  <si>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</si>
  <si>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</si>
  <si>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</si>
  <si>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</si>
  <si>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</si>
  <si>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</si>
  <si>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</si>
  <si>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</si>
  <si>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</si>
  <si>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</si>
  <si>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</si>
  <si>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</si>
  <si>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</si>
  <si>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</si>
  <si>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</si>
  <si>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</si>
  <si>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</si>
  <si>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</si>
  <si>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</si>
  <si>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</si>
  <si>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</si>
  <si>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</si>
  <si>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</si>
  <si>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</si>
  <si>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</si>
  <si>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</si>
  <si>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</si>
  <si>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</si>
  <si>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</si>
  <si>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</si>
  <si>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</si>
  <si>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</si>
  <si>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</si>
  <si>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</si>
  <si>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</si>
  <si>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</si>
  <si>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</si>
  <si>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</si>
  <si>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</si>
  <si>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</si>
  <si>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</si>
  <si>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</si>
  <si>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</si>
  <si>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</si>
  <si>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</si>
  <si>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</si>
  <si>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</si>
  <si>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</si>
  <si>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</si>
  <si>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</si>
  <si>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</si>
  <si>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</si>
  <si>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</si>
  <si>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</si>
  <si>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</si>
  <si>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</si>
  <si>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</si>
  <si>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</si>
  <si>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</si>
  <si>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</si>
  <si>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</si>
  <si>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</si>
  <si>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</si>
  <si>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</si>
  <si>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</si>
  <si>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</si>
  <si>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</si>
  <si>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</si>
  <si>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</si>
  <si>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</si>
  <si>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</si>
  <si>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</si>
  <si>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</si>
  <si>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</si>
  <si>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</si>
  <si>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</si>
  <si>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</si>
  <si>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</si>
  <si>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</si>
  <si>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</si>
  <si>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</si>
  <si>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</si>
  <si>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</si>
  <si>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</si>
  <si>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</si>
  <si>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</si>
  <si>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</si>
  <si>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</si>
  <si>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</si>
  <si>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</si>
  <si>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</si>
  <si>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</si>
  <si>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</si>
  <si>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</si>
  <si>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</si>
  <si>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</si>
  <si>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</si>
  <si>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</si>
  <si>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</si>
  <si>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</si>
  <si>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</si>
  <si>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</si>
  <si>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</si>
  <si>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</si>
  <si>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</si>
  <si>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</si>
  <si>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</si>
  <si>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</si>
  <si>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</si>
  <si>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</si>
  <si>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</si>
  <si>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</si>
  <si>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</si>
  <si>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</si>
  <si>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</si>
  <si>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</si>
  <si>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</si>
  <si>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</si>
  <si>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</si>
  <si>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</si>
  <si>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</si>
  <si>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</si>
  <si>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</si>
  <si>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</si>
  <si>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</si>
  <si>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</si>
  <si>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</si>
  <si>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</si>
  <si>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</si>
  <si>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</si>
  <si>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</si>
  <si>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</si>
  <si>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</si>
  <si>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</si>
  <si>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</si>
  <si>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</si>
  <si>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</si>
  <si>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</si>
  <si>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</si>
  <si>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</si>
  <si>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</si>
  <si>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</si>
  <si>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</si>
  <si>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</si>
  <si>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</si>
  <si>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</si>
  <si>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</si>
  <si>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</si>
  <si>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</si>
  <si>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</si>
  <si>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</si>
  <si>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</si>
  <si>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</si>
  <si>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</si>
  <si>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</si>
  <si>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</si>
  <si>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</si>
  <si>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</si>
  <si>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</si>
  <si>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</si>
  <si>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</si>
  <si>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</si>
  <si>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</si>
  <si>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</si>
  <si>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</si>
  <si>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</si>
  <si>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</si>
  <si>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</si>
  <si>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</si>
  <si>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</si>
  <si>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</si>
  <si>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</si>
  <si>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</si>
  <si>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</si>
  <si>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</si>
  <si>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</si>
  <si>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</si>
  <si>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</si>
  <si>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</si>
  <si>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</si>
  <si>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</si>
  <si>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</si>
  <si>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</si>
  <si>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</si>
  <si>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</si>
  <si>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</si>
  <si>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</si>
  <si>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</si>
  <si>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</si>
  <si>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</si>
  <si>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</si>
  <si>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</si>
  <si>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</si>
  <si>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</si>
  <si>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</si>
  <si>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</si>
  <si>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</si>
  <si>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</si>
  <si>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</si>
  <si>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</si>
  <si>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</si>
  <si>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</si>
  <si>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</si>
  <si>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</si>
  <si>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</si>
  <si>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</si>
  <si>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</si>
  <si>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</si>
  <si>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</si>
  <si>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</si>
  <si>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</si>
  <si>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</si>
  <si>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</si>
  <si>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</si>
  <si>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</si>
  <si>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</si>
  <si>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</si>
  <si>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</si>
  <si>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</si>
  <si>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</si>
  <si>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</si>
  <si>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</si>
  <si>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</si>
  <si>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</si>
  <si>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</si>
  <si>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</si>
  <si>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</si>
  <si>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</si>
  <si>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</si>
  <si>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</si>
  <si>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</si>
  <si>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</si>
  <si>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</si>
  <si>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</si>
  <si>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</si>
  <si>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</si>
  <si>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</si>
  <si>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</si>
  <si>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</si>
  <si>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</si>
  <si>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</si>
  <si>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</si>
  <si>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</si>
  <si>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</si>
  <si>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</si>
  <si>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</si>
  <si>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</si>
  <si>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</si>
  <si>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</si>
  <si>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</si>
  <si>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</si>
  <si>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</si>
  <si>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</si>
  <si>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</si>
  <si>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</si>
  <si>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</si>
  <si>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</si>
  <si>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</si>
  <si>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</si>
  <si>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</si>
  <si>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</si>
  <si>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</si>
  <si>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</si>
  <si>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</si>
  <si>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</si>
  <si>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</si>
  <si>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</si>
  <si>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</si>
  <si>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</si>
  <si>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</si>
  <si>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</si>
  <si>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</si>
  <si>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</si>
  <si>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</si>
  <si>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</si>
  <si>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</si>
  <si>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</si>
  <si>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</si>
  <si>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</si>
  <si>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</si>
  <si>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</si>
  <si>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</si>
  <si>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</si>
  <si>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</si>
  <si>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</si>
  <si>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</si>
  <si>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</si>
  <si>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</si>
  <si>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</si>
  <si>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</si>
  <si>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</si>
  <si>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</si>
  <si>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</si>
  <si>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</si>
  <si>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</si>
  <si>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</si>
  <si>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</si>
  <si>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</si>
  <si>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</si>
  <si>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</si>
  <si>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</si>
  <si>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</si>
  <si>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</si>
  <si>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</si>
  <si>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</si>
  <si>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</si>
  <si>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</si>
  <si>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</si>
  <si>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</si>
  <si>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</si>
  <si>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</si>
  <si>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</si>
  <si>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</si>
  <si>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</si>
  <si>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</si>
  <si>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</si>
  <si>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</si>
  <si>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</si>
  <si>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</si>
  <si>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</si>
  <si>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</si>
  <si>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</si>
  <si>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</si>
  <si>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</si>
  <si>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</si>
  <si>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</si>
  <si>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</si>
  <si>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</si>
  <si>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</si>
  <si>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</si>
  <si>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</si>
  <si>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</si>
  <si>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</si>
  <si>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</si>
  <si>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</si>
  <si>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</si>
  <si>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</si>
  <si>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</si>
  <si>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</si>
  <si>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</si>
  <si>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</si>
  <si>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</si>
  <si>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</si>
  <si>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</si>
  <si>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</si>
  <si>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</si>
  <si>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</si>
  <si>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</si>
  <si>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</si>
  <si>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</si>
  <si>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</si>
  <si>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</si>
  <si>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</si>
  <si>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</si>
  <si>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</si>
  <si>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</si>
  <si>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</si>
  <si>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</si>
  <si>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</si>
  <si>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</si>
  <si>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</si>
  <si>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</si>
  <si>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</si>
  <si>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</si>
  <si>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</si>
  <si>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</si>
  <si>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</si>
  <si>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</si>
  <si>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</si>
  <si>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</si>
  <si>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</si>
  <si>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</si>
  <si>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</si>
  <si>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</si>
  <si>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</si>
  <si>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</si>
  <si>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</si>
  <si>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</si>
  <si>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</si>
  <si>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</si>
  <si>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</si>
  <si>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</si>
  <si>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</si>
  <si>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</si>
  <si>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</si>
  <si>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</si>
  <si>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</si>
  <si>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</si>
  <si>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</si>
  <si>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</si>
  <si>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</si>
  <si>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</si>
  <si>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</si>
  <si>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</si>
  <si>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</si>
  <si>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</si>
  <si>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</si>
  <si>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</si>
  <si>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</si>
  <si>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</si>
  <si>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</si>
  <si>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</si>
  <si>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</si>
  <si>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</si>
  <si>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</si>
  <si>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</si>
  <si>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</si>
  <si>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</si>
  <si>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</si>
  <si>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</si>
  <si>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</si>
  <si>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</si>
  <si>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</si>
  <si>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</si>
  <si>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</si>
  <si>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</si>
  <si>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</si>
  <si>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</si>
  <si>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</si>
  <si>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</si>
  <si>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</si>
  <si>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</si>
  <si>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</si>
  <si>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</si>
  <si>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</si>
  <si>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</si>
  <si>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</si>
  <si>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</si>
  <si>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</si>
  <si>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</si>
  <si>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</si>
  <si>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</si>
  <si>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</si>
  <si>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</si>
  <si>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</si>
  <si>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</si>
  <si>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</si>
  <si>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</si>
  <si>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</si>
  <si>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</si>
  <si>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</si>
  <si>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</si>
  <si>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</si>
  <si>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</si>
  <si>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</si>
  <si>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</si>
  <si>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</si>
  <si>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</si>
  <si>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</si>
  <si>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</si>
  <si>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</si>
  <si>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</si>
  <si>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</si>
  <si>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</si>
  <si>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</si>
  <si>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</si>
  <si>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</si>
  <si>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</si>
  <si>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</si>
  <si>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</si>
  <si>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</si>
  <si>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</si>
  <si>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</si>
  <si>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</si>
  <si>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</si>
  <si>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</si>
  <si>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</si>
  <si>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</si>
  <si>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</si>
  <si>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</si>
  <si>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</si>
  <si>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</si>
  <si>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</si>
  <si>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</si>
  <si>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</si>
  <si>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</si>
  <si>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</si>
  <si>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</si>
  <si>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</si>
  <si>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</si>
  <si>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</si>
  <si>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</si>
  <si>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</si>
  <si>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</si>
  <si>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</si>
  <si>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</si>
  <si>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</si>
  <si>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</si>
  <si>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</si>
  <si>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</si>
  <si>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</si>
  <si>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</si>
  <si>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</si>
  <si>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</si>
  <si>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</si>
  <si>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</si>
  <si>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</si>
  <si>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</si>
  <si>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</si>
  <si>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</si>
  <si>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</si>
  <si>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</si>
  <si>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</si>
  <si>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</si>
  <si>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</si>
  <si>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</si>
  <si>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</si>
  <si>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</si>
  <si>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</si>
  <si>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</si>
  <si>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</si>
  <si>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</si>
  <si>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</si>
  <si>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</si>
  <si>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</si>
  <si>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</si>
  <si>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</si>
  <si>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</si>
  <si>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</si>
  <si>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</si>
  <si>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</si>
  <si>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</si>
  <si>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</si>
  <si>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</si>
  <si>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</si>
  <si>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</si>
  <si>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</si>
  <si>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</si>
  <si>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</si>
  <si>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</si>
  <si>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</si>
  <si>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</si>
  <si>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</si>
  <si>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</si>
  <si>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</si>
  <si>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</si>
  <si>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</si>
  <si>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</si>
  <si>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</si>
  <si>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</si>
  <si>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</si>
  <si>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</si>
  <si>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</si>
  <si>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</si>
  <si>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</si>
  <si>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</si>
  <si>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</si>
  <si>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</si>
  <si>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</si>
  <si>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</si>
  <si>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</si>
  <si>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</si>
  <si>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</si>
  <si>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</si>
  <si>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</si>
  <si>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</si>
  <si>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</si>
  <si>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</si>
  <si>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</si>
  <si>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</si>
  <si>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</si>
  <si>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</si>
  <si>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</si>
  <si>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</si>
  <si>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</si>
  <si>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</si>
  <si>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</si>
  <si>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</si>
  <si>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</si>
  <si>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</si>
  <si>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</si>
  <si>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</si>
  <si>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</si>
  <si>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</si>
  <si>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</si>
  <si>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</si>
  <si>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</si>
  <si>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</si>
  <si>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</si>
  <si>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</si>
  <si>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</si>
  <si>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</si>
  <si>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</si>
  <si>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</si>
  <si>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</si>
  <si>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</si>
  <si>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</si>
  <si>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</si>
  <si>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</si>
  <si>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</si>
  <si>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</si>
  <si>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</si>
  <si>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</si>
  <si>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</si>
  <si>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</si>
  <si>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</si>
  <si>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</si>
  <si>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</si>
  <si>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</si>
  <si>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</si>
  <si>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</si>
  <si>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</si>
  <si>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</si>
  <si>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</si>
  <si>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</si>
  <si>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</si>
  <si>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</si>
  <si>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</si>
  <si>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</si>
  <si>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</si>
  <si>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</si>
  <si>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</si>
  <si>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</si>
  <si>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</si>
  <si>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</si>
  <si>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</si>
  <si>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</si>
  <si>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</si>
  <si>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</si>
  <si>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</si>
  <si>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</si>
  <si>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</si>
  <si>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</si>
  <si>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</si>
  <si>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</si>
  <si>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</si>
  <si>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</si>
  <si>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</si>
  <si>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</si>
  <si>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</si>
  <si>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</si>
  <si>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</si>
  <si>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</si>
  <si>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</si>
  <si>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</si>
  <si>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</si>
  <si>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</si>
  <si>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</si>
  <si>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</si>
  <si>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</si>
  <si>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</si>
  <si>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</si>
  <si>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</si>
  <si>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</si>
  <si>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</si>
  <si>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</si>
  <si>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</si>
  <si>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</si>
  <si>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</si>
  <si>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</si>
  <si>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</si>
  <si>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</si>
  <si>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</si>
  <si>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</si>
  <si>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</si>
  <si>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</si>
  <si>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</si>
  <si>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</si>
  <si>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</si>
  <si>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</si>
  <si>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</si>
  <si>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</si>
  <si>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</si>
  <si>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</si>
  <si>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</si>
  <si>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</si>
  <si>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</si>
  <si>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</si>
  <si>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</si>
  <si>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</si>
  <si>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</si>
  <si>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</si>
  <si>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</si>
  <si>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</si>
  <si>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</si>
  <si>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</si>
  <si>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</si>
  <si>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</si>
  <si>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</si>
  <si>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</si>
  <si>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</si>
  <si>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</si>
  <si>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</si>
  <si>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</si>
  <si>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</si>
  <si>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</si>
  <si>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</si>
  <si>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</si>
  <si>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</si>
  <si>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</si>
  <si>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</si>
  <si>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</si>
  <si>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</si>
  <si>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</si>
  <si>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</si>
  <si>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</si>
  <si>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</si>
  <si>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</si>
  <si>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</si>
  <si>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</si>
  <si>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</si>
  <si>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</si>
  <si>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</si>
  <si>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</si>
  <si>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</si>
  <si>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</si>
  <si>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</si>
  <si>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Cut-off Date: 30/06/21</t>
  </si>
  <si>
    <t>YES, ISIN: PLPKOHP00041, PLPKOHP00058 
PLPKOHP00066, PLPKOHP00074, PLPKOHP00082,  PLPKOHP00090, PLPKOHP00108, PLPKOHP00116, PLPKOHP00132, PLPKOHP00199</t>
  </si>
  <si>
    <t>Reporting Date: 08/07/21</t>
  </si>
  <si>
    <t>30/06/21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</si>
</sst>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2">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zoomScale="80" zoomScaleNormal="80" workbookViewId="0">
      <selection activeCell="F9" sqref="F9"/>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9" t="s">
        <v>1061</v>
      </c>
      <c r="F6" s="219"/>
      <c r="G6" s="219"/>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8" t="s">
        <v>1460</v>
      </c>
      <c r="G9" s="202"/>
      <c r="H9" s="202"/>
      <c r="I9" s="202"/>
      <c r="J9" s="203"/>
    </row>
    <row r="10" spans="2:10" ht="21" x14ac:dyDescent="0.35">
      <c r="B10" s="201"/>
      <c r="C10" s="202"/>
      <c r="D10" s="202"/>
      <c r="E10" s="202"/>
      <c r="F10" s="207" t="s">
        <v>1458</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0" t="s">
        <v>15</v>
      </c>
      <c r="E24" s="221" t="s">
        <v>16</v>
      </c>
      <c r="F24" s="221"/>
      <c r="G24" s="221"/>
      <c r="H24" s="221"/>
      <c r="I24" s="202"/>
      <c r="J24" s="203"/>
    </row>
    <row r="25" spans="2:10" x14ac:dyDescent="0.35">
      <c r="B25" s="201"/>
      <c r="C25" s="202"/>
      <c r="D25" s="202"/>
      <c r="E25" s="211"/>
      <c r="F25" s="211"/>
      <c r="G25" s="211"/>
      <c r="H25" s="202"/>
      <c r="I25" s="202"/>
      <c r="J25" s="203"/>
    </row>
    <row r="26" spans="2:10" x14ac:dyDescent="0.35">
      <c r="B26" s="201"/>
      <c r="C26" s="202"/>
      <c r="D26" s="220" t="s">
        <v>17</v>
      </c>
      <c r="E26" s="221"/>
      <c r="F26" s="221"/>
      <c r="G26" s="221"/>
      <c r="H26" s="221"/>
      <c r="I26" s="202"/>
      <c r="J26" s="203"/>
    </row>
    <row r="27" spans="2:10" x14ac:dyDescent="0.35">
      <c r="B27" s="201"/>
      <c r="C27" s="202"/>
      <c r="D27" s="173"/>
      <c r="E27" s="173"/>
      <c r="F27" s="173"/>
      <c r="G27" s="173"/>
      <c r="H27" s="173"/>
      <c r="I27" s="202"/>
      <c r="J27" s="203"/>
    </row>
    <row r="28" spans="2:10" s="197" customFormat="1" x14ac:dyDescent="0.35">
      <c r="B28" s="201"/>
      <c r="C28" s="202"/>
      <c r="D28" s="220" t="s">
        <v>1456</v>
      </c>
      <c r="E28" s="221" t="s">
        <v>16</v>
      </c>
      <c r="F28" s="221"/>
      <c r="G28" s="221"/>
      <c r="H28" s="221"/>
      <c r="I28" s="202"/>
      <c r="J28" s="203"/>
    </row>
    <row r="29" spans="2:10" x14ac:dyDescent="0.35">
      <c r="B29" s="201"/>
      <c r="C29" s="202"/>
      <c r="D29" s="211"/>
      <c r="E29" s="211"/>
      <c r="F29" s="211"/>
      <c r="G29" s="211"/>
      <c r="H29" s="211"/>
      <c r="I29" s="202"/>
      <c r="J29" s="203"/>
    </row>
    <row r="30" spans="2:10" x14ac:dyDescent="0.35">
      <c r="B30" s="201"/>
      <c r="C30" s="202"/>
      <c r="D30" s="220" t="s">
        <v>18</v>
      </c>
      <c r="E30" s="221" t="s">
        <v>16</v>
      </c>
      <c r="F30" s="221"/>
      <c r="G30" s="221"/>
      <c r="H30" s="221"/>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zoomScale="85" zoomScaleNormal="85" workbookViewId="0">
      <selection activeCell="B13" sqref="B13"/>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215" t="s">
        <v>1461</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1377</v>
      </c>
      <c r="E23" s="11"/>
      <c r="F23" s="11"/>
      <c r="H23" s="4"/>
      <c r="L23" s="4"/>
      <c r="M23" s="4"/>
    </row>
    <row r="24" spans="1:13" outlineLevel="1" x14ac:dyDescent="0.35">
      <c r="A24" s="6" t="s">
        <v>45</v>
      </c>
      <c r="B24" s="138" t="s">
        <v>1342</v>
      </c>
      <c r="C24" s="153" t="s">
        <v>1377</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1457</v>
      </c>
      <c r="E29" s="22"/>
      <c r="F29" s="22"/>
      <c r="H29" s="4"/>
      <c r="L29" s="4"/>
      <c r="M29" s="4"/>
    </row>
    <row r="30" spans="1:13" outlineLevel="1" x14ac:dyDescent="0.35">
      <c r="A30" s="6" t="s">
        <v>53</v>
      </c>
      <c r="B30" s="169" t="s">
        <v>1345</v>
      </c>
      <c r="C30" s="153" t="s">
        <v>1343</v>
      </c>
      <c r="E30" s="22"/>
      <c r="F30" s="22"/>
      <c r="H30" s="4"/>
      <c r="L30" s="4"/>
      <c r="M30" s="4"/>
    </row>
    <row r="31" spans="1:13" ht="43.5" outlineLevel="1" x14ac:dyDescent="0.35">
      <c r="A31" s="6" t="s">
        <v>54</v>
      </c>
      <c r="B31" s="169" t="s">
        <v>1346</v>
      </c>
      <c r="C31" s="153" t="s">
        <v>1344</v>
      </c>
      <c r="E31" s="22"/>
      <c r="F31" s="22"/>
      <c r="H31" s="4"/>
      <c r="L31" s="4"/>
      <c r="M31" s="4"/>
    </row>
    <row r="32" spans="1:13" ht="72.5" outlineLevel="1" x14ac:dyDescent="0.35">
      <c r="A32" s="6" t="s">
        <v>55</v>
      </c>
      <c r="B32" s="169" t="s">
        <v>1347</v>
      </c>
      <c r="C32" s="153" t="s">
        <v>1459</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22830.220558209599</v>
      </c>
      <c r="F38" s="22"/>
      <c r="H38" s="4"/>
      <c r="L38" s="4"/>
      <c r="M38" s="4"/>
    </row>
    <row r="39" spans="1:14" x14ac:dyDescent="0.35">
      <c r="A39" s="6" t="s">
        <v>61</v>
      </c>
      <c r="B39" s="22" t="s">
        <v>62</v>
      </c>
      <c r="C39" s="142">
        <v>15918.3032</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1348</v>
      </c>
      <c r="C42" s="142">
        <v>74.250119999999995</v>
      </c>
      <c r="F42" s="22"/>
      <c r="H42" s="4"/>
      <c r="L42" s="4"/>
      <c r="M42" s="4"/>
      <c r="N42" s="34"/>
    </row>
    <row r="43" spans="1:14" outlineLevel="1" x14ac:dyDescent="0.35">
      <c r="A43" s="34" t="s">
        <v>963</v>
      </c>
      <c r="B43" s="139" t="s">
        <v>1349</v>
      </c>
      <c r="C43" s="142">
        <v>684.48076329547303</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0.43421194277852426</v>
      </c>
      <c r="E45" s="108"/>
      <c r="F45" s="154">
        <v>0.12</v>
      </c>
      <c r="G45" s="136" t="s">
        <v>744</v>
      </c>
      <c r="H45" s="4"/>
      <c r="L45" s="4"/>
      <c r="M45" s="4"/>
      <c r="N45" s="34"/>
    </row>
    <row r="46" spans="1:14" outlineLevel="1" x14ac:dyDescent="0.35">
      <c r="A46" s="6" t="s">
        <v>73</v>
      </c>
      <c r="B46" s="138" t="s">
        <v>1350</v>
      </c>
      <c r="C46" s="154">
        <v>0.1</v>
      </c>
      <c r="D46" s="154">
        <v>0.47493663680655895</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22660.220558209599</v>
      </c>
      <c r="E53" s="29"/>
      <c r="F53" s="118">
        <f>IF($C$58=0,"",IF(C53="[for completion]","",C53/$C$58))</f>
        <v>0.99255372940587427</v>
      </c>
      <c r="G53" s="30"/>
      <c r="H53" s="4"/>
      <c r="L53" s="4"/>
      <c r="M53" s="4"/>
      <c r="N53" s="34"/>
    </row>
    <row r="54" spans="1:14" x14ac:dyDescent="0.35">
      <c r="A54" s="6" t="s">
        <v>83</v>
      </c>
      <c r="B54" s="22" t="s">
        <v>84</v>
      </c>
      <c r="C54" s="14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170</v>
      </c>
      <c r="E56" s="29"/>
      <c r="F56" s="126">
        <f t="shared" si="0"/>
        <v>7.4462705941256927E-3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22830.220558209599</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250.526999598276/12</f>
        <v>20.877249966522999</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3.7713847700000001</v>
      </c>
      <c r="D70" s="171" t="s">
        <v>743</v>
      </c>
      <c r="E70" s="2"/>
      <c r="F70" s="118">
        <f t="shared" ref="F70:F76" si="1">IF($C$77=0,"",IF(C70="[for completion]","",C70/$C$77))</f>
        <v>1.6519265595284921E-4</v>
      </c>
      <c r="G70" s="118" t="str">
        <f>IF($D$77=0,"",IF(D70="[Mark as ND1 if not relevant]","",D70/$D$77))</f>
        <v/>
      </c>
      <c r="H70" s="4"/>
      <c r="L70" s="4"/>
      <c r="M70" s="4"/>
      <c r="N70" s="34"/>
    </row>
    <row r="71" spans="1:14" x14ac:dyDescent="0.35">
      <c r="A71" s="6" t="s">
        <v>107</v>
      </c>
      <c r="B71" s="104" t="s">
        <v>942</v>
      </c>
      <c r="C71" s="142">
        <v>19.609705989999998</v>
      </c>
      <c r="D71" s="171" t="s">
        <v>743</v>
      </c>
      <c r="E71" s="2"/>
      <c r="F71" s="118">
        <f t="shared" si="1"/>
        <v>8.5893633572227521E-4</v>
      </c>
      <c r="G71" s="118" t="str">
        <f t="shared" ref="G71:G76" si="2">IF($D$77=0,"",IF(D71="[Mark as ND1 if not relevant]","",D71/$D$77))</f>
        <v/>
      </c>
      <c r="H71" s="4"/>
      <c r="L71" s="4"/>
      <c r="M71" s="4"/>
      <c r="N71" s="34"/>
    </row>
    <row r="72" spans="1:14" x14ac:dyDescent="0.35">
      <c r="A72" s="6" t="s">
        <v>108</v>
      </c>
      <c r="B72" s="103" t="s">
        <v>943</v>
      </c>
      <c r="C72" s="142">
        <v>43.435447459999999</v>
      </c>
      <c r="D72" s="171" t="s">
        <v>743</v>
      </c>
      <c r="E72" s="2"/>
      <c r="F72" s="118">
        <f t="shared" si="1"/>
        <v>1.9025417362593415E-3</v>
      </c>
      <c r="G72" s="118" t="str">
        <f t="shared" si="2"/>
        <v/>
      </c>
      <c r="H72" s="4"/>
      <c r="L72" s="4"/>
      <c r="M72" s="4"/>
      <c r="N72" s="34"/>
    </row>
    <row r="73" spans="1:14" x14ac:dyDescent="0.35">
      <c r="A73" s="6" t="s">
        <v>109</v>
      </c>
      <c r="B73" s="103" t="s">
        <v>944</v>
      </c>
      <c r="C73" s="142">
        <v>64.057453509999903</v>
      </c>
      <c r="D73" s="171" t="s">
        <v>743</v>
      </c>
      <c r="E73" s="2"/>
      <c r="F73" s="118">
        <f t="shared" si="1"/>
        <v>2.80581842591814E-3</v>
      </c>
      <c r="G73" s="118" t="str">
        <f t="shared" si="2"/>
        <v/>
      </c>
      <c r="H73" s="4"/>
      <c r="L73" s="4"/>
      <c r="M73" s="4"/>
      <c r="N73" s="34"/>
    </row>
    <row r="74" spans="1:14" x14ac:dyDescent="0.35">
      <c r="A74" s="6" t="s">
        <v>110</v>
      </c>
      <c r="B74" s="103" t="s">
        <v>945</v>
      </c>
      <c r="C74" s="142">
        <f>104.06862756+170</f>
        <v>274.06862755999998</v>
      </c>
      <c r="D74" s="171" t="s">
        <v>743</v>
      </c>
      <c r="E74" s="2"/>
      <c r="F74" s="118">
        <f t="shared" si="1"/>
        <v>1.2004642130425913E-2</v>
      </c>
      <c r="G74" s="118" t="str">
        <f t="shared" si="2"/>
        <v/>
      </c>
      <c r="H74" s="4"/>
      <c r="L74" s="4"/>
      <c r="M74" s="4"/>
      <c r="N74" s="34"/>
    </row>
    <row r="75" spans="1:14" x14ac:dyDescent="0.35">
      <c r="A75" s="6" t="s">
        <v>111</v>
      </c>
      <c r="B75" s="103" t="s">
        <v>946</v>
      </c>
      <c r="C75" s="142">
        <v>1201.79419355</v>
      </c>
      <c r="D75" s="171" t="s">
        <v>743</v>
      </c>
      <c r="E75" s="2"/>
      <c r="F75" s="118">
        <f t="shared" si="1"/>
        <v>5.2640498609543097E-2</v>
      </c>
      <c r="G75" s="118" t="str">
        <f t="shared" si="2"/>
        <v/>
      </c>
      <c r="H75" s="4"/>
      <c r="L75" s="4"/>
      <c r="M75" s="4"/>
      <c r="N75" s="34"/>
    </row>
    <row r="76" spans="1:14" x14ac:dyDescent="0.35">
      <c r="A76" s="6" t="s">
        <v>112</v>
      </c>
      <c r="B76" s="103" t="s">
        <v>947</v>
      </c>
      <c r="C76" s="142">
        <v>21223.4837453697</v>
      </c>
      <c r="D76" s="171" t="s">
        <v>743</v>
      </c>
      <c r="E76" s="2"/>
      <c r="F76" s="118">
        <f t="shared" si="1"/>
        <v>0.92962237010617832</v>
      </c>
      <c r="G76" s="118" t="str">
        <f t="shared" si="2"/>
        <v/>
      </c>
      <c r="H76" s="4"/>
      <c r="L76" s="4"/>
      <c r="M76" s="4"/>
      <c r="N76" s="34"/>
    </row>
    <row r="77" spans="1:14" x14ac:dyDescent="0.35">
      <c r="A77" s="6" t="s">
        <v>113</v>
      </c>
      <c r="B77" s="38" t="s">
        <v>92</v>
      </c>
      <c r="C77" s="112">
        <f>SUM(C70:C76)</f>
        <v>22830.220558209701</v>
      </c>
      <c r="D77" s="112">
        <f>SUM(D70:D76)</f>
        <v>0</v>
      </c>
      <c r="E77" s="22"/>
      <c r="F77" s="119">
        <f>SUM(F70:F76)</f>
        <v>1</v>
      </c>
      <c r="G77" s="119">
        <f>SUM(G70:G76)</f>
        <v>0</v>
      </c>
      <c r="H77" s="4"/>
      <c r="L77" s="4"/>
      <c r="M77" s="4"/>
      <c r="N77" s="34"/>
    </row>
    <row r="78" spans="1:14" outlineLevel="1" x14ac:dyDescent="0.35">
      <c r="A78" s="6" t="s">
        <v>114</v>
      </c>
      <c r="B78" s="39" t="s">
        <v>115</v>
      </c>
      <c r="C78" s="217">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0.92031675999999996</v>
      </c>
      <c r="D79" s="112"/>
      <c r="E79" s="22"/>
      <c r="F79" s="118">
        <f t="shared" ref="F79:F82" si="4">IF($C$77=0,"",IF(C79="[for completion]","",C79/$C$77))</f>
        <v>4.0311338983935303E-5</v>
      </c>
      <c r="G79" s="118" t="str">
        <f t="shared" si="3"/>
        <v/>
      </c>
      <c r="H79" s="4"/>
      <c r="L79" s="4"/>
      <c r="M79" s="4"/>
      <c r="N79" s="34"/>
    </row>
    <row r="80" spans="1:14" outlineLevel="1" x14ac:dyDescent="0.35">
      <c r="A80" s="6" t="s">
        <v>118</v>
      </c>
      <c r="B80" s="39" t="s">
        <v>119</v>
      </c>
      <c r="C80" s="142">
        <v>2.8510680100000001</v>
      </c>
      <c r="D80" s="112"/>
      <c r="E80" s="22"/>
      <c r="F80" s="118">
        <f t="shared" si="4"/>
        <v>1.248813169689139E-4</v>
      </c>
      <c r="G80" s="118" t="str">
        <f t="shared" si="3"/>
        <v/>
      </c>
      <c r="H80" s="4"/>
      <c r="L80" s="4"/>
      <c r="M80" s="4"/>
      <c r="N80" s="34"/>
    </row>
    <row r="81" spans="1:14" outlineLevel="1" x14ac:dyDescent="0.35">
      <c r="A81" s="6" t="s">
        <v>120</v>
      </c>
      <c r="B81" s="39" t="s">
        <v>121</v>
      </c>
      <c r="C81" s="142">
        <v>6.7019956299999999</v>
      </c>
      <c r="D81" s="112"/>
      <c r="E81" s="22"/>
      <c r="F81" s="118">
        <f t="shared" si="4"/>
        <v>2.9355807636251573E-4</v>
      </c>
      <c r="G81" s="118" t="str">
        <f t="shared" si="3"/>
        <v/>
      </c>
      <c r="H81" s="4"/>
      <c r="L81" s="4"/>
      <c r="M81" s="4"/>
      <c r="N81" s="34"/>
    </row>
    <row r="82" spans="1:14" outlineLevel="1" x14ac:dyDescent="0.35">
      <c r="A82" s="6" t="s">
        <v>122</v>
      </c>
      <c r="B82" s="39" t="s">
        <v>123</v>
      </c>
      <c r="C82" s="142">
        <v>12.907710359999999</v>
      </c>
      <c r="D82" s="112"/>
      <c r="E82" s="22"/>
      <c r="F82" s="118">
        <f t="shared" si="4"/>
        <v>5.6537825935975953E-4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1.8472321823848663</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6289.96</v>
      </c>
      <c r="D93" s="171" t="s">
        <v>743</v>
      </c>
      <c r="E93" s="2"/>
      <c r="F93" s="118">
        <f>IF($C$100=0,"",IF(C93="[for completion]","",IF(C93="","",C93/$C$100)))</f>
        <v>0.39514010513381853</v>
      </c>
      <c r="G93" s="118" t="str">
        <f>IF($D$100=0,"",IF(D93="[Mark as ND1 if not relevant]","",IF(D93="","",D93/$D$100)))</f>
        <v/>
      </c>
      <c r="H93" s="4"/>
      <c r="L93" s="4"/>
      <c r="M93" s="4"/>
      <c r="N93" s="34"/>
    </row>
    <row r="94" spans="1:14" x14ac:dyDescent="0.35">
      <c r="A94" s="6" t="s">
        <v>135</v>
      </c>
      <c r="B94" s="104" t="s">
        <v>942</v>
      </c>
      <c r="C94" s="142">
        <v>3004.5232000000001</v>
      </c>
      <c r="D94" s="171" t="s">
        <v>743</v>
      </c>
      <c r="E94" s="2"/>
      <c r="F94" s="118">
        <f t="shared" ref="F94:F99" si="5">IF($C$100=0,"",IF(C94="[for completion]","",IF(C94="","",C94/$C$100)))</f>
        <v>0.18874644880492036</v>
      </c>
      <c r="G94" s="118" t="str">
        <f t="shared" ref="G94:G99" si="6">IF($D$100=0,"",IF(D94="[Mark as ND1 if not relevant]","",IF(D94="","",D94/$D$100)))</f>
        <v/>
      </c>
      <c r="H94" s="4"/>
      <c r="L94" s="4"/>
      <c r="M94" s="4"/>
      <c r="N94" s="34"/>
    </row>
    <row r="95" spans="1:14" x14ac:dyDescent="0.35">
      <c r="A95" s="6" t="s">
        <v>136</v>
      </c>
      <c r="B95" s="104" t="s">
        <v>943</v>
      </c>
      <c r="C95" s="142">
        <v>3073.42</v>
      </c>
      <c r="D95" s="171" t="s">
        <v>743</v>
      </c>
      <c r="E95" s="2"/>
      <c r="F95" s="118">
        <f t="shared" si="5"/>
        <v>0.19307459855394637</v>
      </c>
      <c r="G95" s="118" t="str">
        <f t="shared" si="6"/>
        <v/>
      </c>
      <c r="H95" s="4"/>
      <c r="L95" s="4"/>
      <c r="M95" s="4"/>
      <c r="N95" s="34"/>
    </row>
    <row r="96" spans="1:14" x14ac:dyDescent="0.35">
      <c r="A96" s="6" t="s">
        <v>137</v>
      </c>
      <c r="B96" s="104" t="s">
        <v>944</v>
      </c>
      <c r="C96" s="142">
        <v>2990.4</v>
      </c>
      <c r="D96" s="171" t="s">
        <v>743</v>
      </c>
      <c r="E96" s="2"/>
      <c r="F96" s="118">
        <f t="shared" si="5"/>
        <v>0.18785921856294333</v>
      </c>
      <c r="G96" s="118" t="str">
        <f t="shared" si="6"/>
        <v/>
      </c>
      <c r="H96" s="4"/>
      <c r="L96" s="4"/>
      <c r="M96" s="4"/>
      <c r="N96" s="34"/>
    </row>
    <row r="97" spans="1:14" x14ac:dyDescent="0.35">
      <c r="A97" s="6" t="s">
        <v>138</v>
      </c>
      <c r="B97" s="104" t="s">
        <v>945</v>
      </c>
      <c r="C97" s="142">
        <v>500</v>
      </c>
      <c r="D97" s="171" t="s">
        <v>743</v>
      </c>
      <c r="E97" s="2"/>
      <c r="F97" s="118">
        <f t="shared" si="5"/>
        <v>3.1410382986045898E-2</v>
      </c>
      <c r="G97" s="118" t="str">
        <f t="shared" si="6"/>
        <v/>
      </c>
      <c r="H97" s="4"/>
      <c r="L97" s="4"/>
      <c r="M97" s="4"/>
    </row>
    <row r="98" spans="1:14" x14ac:dyDescent="0.35">
      <c r="A98" s="6" t="s">
        <v>139</v>
      </c>
      <c r="B98" s="104" t="s">
        <v>946</v>
      </c>
      <c r="C98" s="142">
        <v>60</v>
      </c>
      <c r="D98" s="171" t="s">
        <v>743</v>
      </c>
      <c r="E98" s="2"/>
      <c r="F98" s="118">
        <f t="shared" si="5"/>
        <v>3.769245958325508E-3</v>
      </c>
      <c r="G98" s="118" t="str">
        <f t="shared" si="6"/>
        <v/>
      </c>
      <c r="H98" s="4"/>
      <c r="L98" s="4"/>
      <c r="M98" s="4"/>
    </row>
    <row r="99" spans="1:14" x14ac:dyDescent="0.35">
      <c r="A99" s="6" t="s">
        <v>140</v>
      </c>
      <c r="B99" s="104" t="s">
        <v>947</v>
      </c>
      <c r="C99" s="153">
        <v>0</v>
      </c>
      <c r="D99" s="171" t="s">
        <v>743</v>
      </c>
      <c r="E99" s="2"/>
      <c r="F99" s="118">
        <f t="shared" si="5"/>
        <v>0</v>
      </c>
      <c r="G99" s="118" t="str">
        <f t="shared" si="6"/>
        <v/>
      </c>
      <c r="H99" s="4"/>
      <c r="L99" s="4"/>
      <c r="M99" s="4"/>
    </row>
    <row r="100" spans="1:14" x14ac:dyDescent="0.35">
      <c r="A100" s="6" t="s">
        <v>141</v>
      </c>
      <c r="B100" s="38" t="s">
        <v>92</v>
      </c>
      <c r="C100" s="112">
        <f>SUM(C93:C99)</f>
        <v>15918.3032</v>
      </c>
      <c r="D100" s="112">
        <f>SUM(D93:D99)</f>
        <v>0</v>
      </c>
      <c r="E100" s="22"/>
      <c r="F100" s="119">
        <f>SUM(F93:F99)</f>
        <v>1</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2977.48</v>
      </c>
      <c r="D102" s="112"/>
      <c r="E102" s="22"/>
      <c r="F102" s="118">
        <f t="shared" si="7"/>
        <v>0.18704757426658389</v>
      </c>
      <c r="G102" s="118" t="str">
        <f t="shared" si="8"/>
        <v/>
      </c>
      <c r="H102" s="4"/>
      <c r="L102" s="4"/>
      <c r="M102" s="4"/>
    </row>
    <row r="103" spans="1:14" outlineLevel="1" x14ac:dyDescent="0.35">
      <c r="A103" s="6" t="s">
        <v>144</v>
      </c>
      <c r="B103" s="39" t="s">
        <v>119</v>
      </c>
      <c r="C103" s="142">
        <v>3312.48</v>
      </c>
      <c r="D103" s="112"/>
      <c r="E103" s="22"/>
      <c r="F103" s="118">
        <f t="shared" si="7"/>
        <v>0.20809253086723464</v>
      </c>
      <c r="G103" s="118" t="str">
        <f t="shared" si="8"/>
        <v/>
      </c>
      <c r="H103" s="4"/>
      <c r="L103" s="4"/>
      <c r="M103" s="4"/>
    </row>
    <row r="104" spans="1:14" outlineLevel="1" x14ac:dyDescent="0.35">
      <c r="A104" s="6" t="s">
        <v>145</v>
      </c>
      <c r="B104" s="39" t="s">
        <v>121</v>
      </c>
      <c r="C104" s="142">
        <v>244.1232</v>
      </c>
      <c r="D104" s="112"/>
      <c r="E104" s="22"/>
      <c r="F104" s="118">
        <f t="shared" si="7"/>
        <v>1.533600641555816E-2</v>
      </c>
      <c r="G104" s="118" t="str">
        <f t="shared" si="8"/>
        <v/>
      </c>
      <c r="H104" s="4"/>
      <c r="L104" s="4"/>
      <c r="M104" s="4"/>
    </row>
    <row r="105" spans="1:14" outlineLevel="1" x14ac:dyDescent="0.35">
      <c r="A105" s="6" t="s">
        <v>146</v>
      </c>
      <c r="B105" s="39" t="s">
        <v>123</v>
      </c>
      <c r="C105" s="142">
        <v>2760.4</v>
      </c>
      <c r="D105" s="112"/>
      <c r="E105" s="22"/>
      <c r="F105" s="118">
        <f t="shared" si="7"/>
        <v>0.17341044238936221</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22830.220558209599</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22830.220558209599</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12563.3032</v>
      </c>
      <c r="D138" s="141">
        <v>3.34596460452914</v>
      </c>
      <c r="E138" s="30"/>
      <c r="F138" s="118">
        <f>IF($C$155=0,"",IF(C138="[for completion]","",IF(C138="","",C138/$C$155)))</f>
        <v>0.78923633016363204</v>
      </c>
      <c r="G138" s="118">
        <f>IF($D$155=0,"",IF(D138="[for completion]","",IF(D138="","",D138/$D$155)))</f>
        <v>2.101960593720274E-4</v>
      </c>
      <c r="H138" s="4"/>
      <c r="I138" s="6"/>
      <c r="J138" s="6"/>
      <c r="K138" s="6"/>
      <c r="L138" s="4"/>
      <c r="M138" s="4"/>
      <c r="N138" s="4"/>
    </row>
    <row r="139" spans="1:14" s="40" customFormat="1" x14ac:dyDescent="0.35">
      <c r="A139" s="6" t="s">
        <v>190</v>
      </c>
      <c r="B139" s="22" t="s">
        <v>950</v>
      </c>
      <c r="C139" s="142">
        <v>0</v>
      </c>
      <c r="D139" s="142">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2">
        <v>0</v>
      </c>
      <c r="D140" s="142">
        <v>0</v>
      </c>
      <c r="E140" s="30"/>
      <c r="F140" s="118">
        <f t="shared" si="16"/>
        <v>0</v>
      </c>
      <c r="G140" s="118">
        <f t="shared" si="17"/>
        <v>0</v>
      </c>
      <c r="H140" s="4"/>
      <c r="I140" s="6"/>
      <c r="J140" s="6"/>
      <c r="K140" s="6"/>
      <c r="L140" s="4"/>
      <c r="M140" s="4"/>
      <c r="N140" s="4"/>
    </row>
    <row r="141" spans="1:14" s="40" customFormat="1" x14ac:dyDescent="0.35">
      <c r="A141" s="6" t="s">
        <v>192</v>
      </c>
      <c r="B141" s="22" t="s">
        <v>951</v>
      </c>
      <c r="C141" s="142">
        <v>0</v>
      </c>
      <c r="D141" s="142">
        <v>0</v>
      </c>
      <c r="E141" s="30"/>
      <c r="F141" s="118">
        <f t="shared" si="16"/>
        <v>0</v>
      </c>
      <c r="G141" s="118">
        <f t="shared" si="17"/>
        <v>0</v>
      </c>
      <c r="H141" s="4"/>
      <c r="I141" s="6"/>
      <c r="J141" s="6"/>
      <c r="K141" s="6"/>
      <c r="L141" s="4"/>
      <c r="M141" s="4"/>
      <c r="N141" s="4"/>
    </row>
    <row r="142" spans="1:14" s="40" customFormat="1" x14ac:dyDescent="0.35">
      <c r="A142" s="6" t="s">
        <v>193</v>
      </c>
      <c r="B142" s="22" t="s">
        <v>952</v>
      </c>
      <c r="C142" s="142">
        <v>0</v>
      </c>
      <c r="D142" s="142">
        <v>0</v>
      </c>
      <c r="E142" s="30"/>
      <c r="F142" s="118">
        <f t="shared" si="16"/>
        <v>0</v>
      </c>
      <c r="G142" s="118">
        <f t="shared" si="17"/>
        <v>0</v>
      </c>
      <c r="H142" s="4"/>
      <c r="I142" s="6"/>
      <c r="J142" s="6"/>
      <c r="K142" s="6"/>
      <c r="L142" s="4"/>
      <c r="M142" s="4"/>
      <c r="N142" s="4"/>
    </row>
    <row r="143" spans="1:14" s="40" customFormat="1" x14ac:dyDescent="0.35">
      <c r="A143" s="6" t="s">
        <v>194</v>
      </c>
      <c r="B143" s="22" t="s">
        <v>168</v>
      </c>
      <c r="C143" s="142">
        <v>0</v>
      </c>
      <c r="D143" s="142">
        <v>0</v>
      </c>
      <c r="E143" s="22"/>
      <c r="F143" s="118">
        <f t="shared" si="16"/>
        <v>0</v>
      </c>
      <c r="G143" s="118">
        <f t="shared" si="17"/>
        <v>0</v>
      </c>
      <c r="H143" s="4"/>
      <c r="I143" s="6"/>
      <c r="J143" s="6"/>
      <c r="K143" s="6"/>
      <c r="L143" s="4"/>
      <c r="M143" s="4"/>
      <c r="N143" s="4"/>
    </row>
    <row r="144" spans="1:14" x14ac:dyDescent="0.35">
      <c r="A144" s="6" t="s">
        <v>195</v>
      </c>
      <c r="B144" s="22" t="s">
        <v>170</v>
      </c>
      <c r="C144" s="142">
        <v>0</v>
      </c>
      <c r="D144" s="142">
        <v>0</v>
      </c>
      <c r="E144" s="22"/>
      <c r="F144" s="118">
        <f t="shared" si="16"/>
        <v>0</v>
      </c>
      <c r="G144" s="118">
        <f t="shared" si="17"/>
        <v>0</v>
      </c>
      <c r="H144" s="4"/>
      <c r="L144" s="4"/>
      <c r="M144" s="4"/>
    </row>
    <row r="145" spans="1:14" x14ac:dyDescent="0.35">
      <c r="A145" s="6" t="s">
        <v>196</v>
      </c>
      <c r="B145" s="22" t="s">
        <v>953</v>
      </c>
      <c r="C145" s="142">
        <v>0</v>
      </c>
      <c r="D145" s="142">
        <v>0</v>
      </c>
      <c r="E145" s="22"/>
      <c r="F145" s="118">
        <f t="shared" si="16"/>
        <v>0</v>
      </c>
      <c r="G145" s="118">
        <f t="shared" si="17"/>
        <v>0</v>
      </c>
      <c r="H145" s="4"/>
      <c r="L145" s="4"/>
      <c r="M145" s="4"/>
      <c r="N145" s="34"/>
    </row>
    <row r="146" spans="1:14" x14ac:dyDescent="0.35">
      <c r="A146" s="6" t="s">
        <v>197</v>
      </c>
      <c r="B146" s="22" t="s">
        <v>172</v>
      </c>
      <c r="C146" s="142">
        <v>0</v>
      </c>
      <c r="D146" s="142">
        <v>0</v>
      </c>
      <c r="E146" s="22"/>
      <c r="F146" s="118">
        <f t="shared" si="16"/>
        <v>0</v>
      </c>
      <c r="G146" s="118">
        <f t="shared" si="17"/>
        <v>0</v>
      </c>
      <c r="H146" s="4"/>
      <c r="L146" s="4"/>
      <c r="M146" s="4"/>
      <c r="N146" s="34"/>
    </row>
    <row r="147" spans="1:14" x14ac:dyDescent="0.35">
      <c r="A147" s="6" t="s">
        <v>198</v>
      </c>
      <c r="B147" s="22" t="s">
        <v>960</v>
      </c>
      <c r="C147" s="142">
        <v>0</v>
      </c>
      <c r="D147" s="142">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2">
        <v>0</v>
      </c>
      <c r="D148" s="142">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2">
        <v>0</v>
      </c>
      <c r="D149" s="142">
        <v>0</v>
      </c>
      <c r="E149" s="22"/>
      <c r="F149" s="118">
        <f t="shared" si="20"/>
        <v>0</v>
      </c>
      <c r="G149" s="118">
        <f t="shared" si="21"/>
        <v>0</v>
      </c>
      <c r="H149" s="4"/>
      <c r="L149" s="4"/>
      <c r="M149" s="4"/>
      <c r="N149" s="34"/>
    </row>
    <row r="150" spans="1:14" x14ac:dyDescent="0.35">
      <c r="A150" s="6" t="s">
        <v>201</v>
      </c>
      <c r="B150" s="104" t="s">
        <v>955</v>
      </c>
      <c r="C150" s="141">
        <v>3355</v>
      </c>
      <c r="D150" s="141">
        <v>15914.957235395501</v>
      </c>
      <c r="E150" s="22"/>
      <c r="F150" s="118">
        <f t="shared" si="20"/>
        <v>0.21076366983636799</v>
      </c>
      <c r="G150" s="118">
        <f t="shared" si="21"/>
        <v>0.999789803940628</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15918.3032</v>
      </c>
      <c r="D155" s="111">
        <f>SUM(D138:D154)</f>
        <v>15918.303200000029</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12888.3032</v>
      </c>
      <c r="D164" s="216">
        <v>15.7595087999992</v>
      </c>
      <c r="E164" s="42"/>
      <c r="F164" s="118">
        <f>IF($C$167=0,"",IF(C164="[for completion]","",IF(C164="","",C164/$C$167)))</f>
        <v>0.80965307910456186</v>
      </c>
      <c r="G164" s="118">
        <f>IF($D$167=0,"",IF(D164="[for completion]","",IF(D164="","",D164/$D$167)))</f>
        <v>9.9002441415987105E-4</v>
      </c>
      <c r="H164" s="4"/>
      <c r="L164" s="4"/>
      <c r="M164" s="4"/>
      <c r="N164" s="34"/>
    </row>
    <row r="165" spans="1:14" x14ac:dyDescent="0.35">
      <c r="A165" s="6" t="s">
        <v>216</v>
      </c>
      <c r="B165" s="4" t="s">
        <v>217</v>
      </c>
      <c r="C165" s="216">
        <v>3030</v>
      </c>
      <c r="D165" s="216">
        <v>15902.5436912</v>
      </c>
      <c r="E165" s="42"/>
      <c r="F165" s="118">
        <f t="shared" ref="F165:F166" si="24">IF($C$167=0,"",IF(C165="[for completion]","",IF(C165="","",C165/$C$167)))</f>
        <v>0.19034692089543814</v>
      </c>
      <c r="G165" s="118">
        <f t="shared" ref="G165:G166" si="25">IF($D$167=0,"",IF(D165="[for completion]","",IF(D165="","",D165/$D$167)))</f>
        <v>0.99900997558584004</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15918.3032</v>
      </c>
      <c r="D167" s="121">
        <f>SUM(D164:D166)</f>
        <v>15918.3032</v>
      </c>
      <c r="E167" s="42"/>
      <c r="F167" s="120">
        <f>SUM(F164:F166)</f>
        <v>1</v>
      </c>
      <c r="G167" s="120">
        <f>SUM(G164:G166)</f>
        <v>0.99999999999999989</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170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170</v>
      </c>
      <c r="E179" s="32"/>
      <c r="F179" s="119">
        <f>SUM(F174:F178)</f>
        <v>1</v>
      </c>
      <c r="G179" s="30"/>
      <c r="H179" s="4"/>
      <c r="L179" s="4"/>
      <c r="M179" s="4"/>
      <c r="N179" s="34"/>
    </row>
    <row r="180" spans="1:14" outlineLevel="1" x14ac:dyDescent="0.35">
      <c r="A180" s="6" t="s">
        <v>234</v>
      </c>
      <c r="B180" s="172" t="s">
        <v>235</v>
      </c>
      <c r="C180" s="141">
        <v>170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170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170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244.25011999999998</v>
      </c>
      <c r="E218" s="42"/>
      <c r="F218" s="118">
        <f t="shared" ref="F218:F219" si="28">IF($C$38=0,"",IF(C218="[for completion]","",IF(C218="","",C218/$C$38)))</f>
        <v>1.0698544036280422E-2</v>
      </c>
      <c r="G218" s="118">
        <f t="shared" ref="G218:G219" si="29">IF($C$39=0,"",IF(C218="[for completion]","",IF(C218="","",C218/$C$39)))</f>
        <v>1.5343979627175337E-2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244.25011999999998</v>
      </c>
      <c r="E220" s="42"/>
      <c r="F220" s="108">
        <f>SUM(F217:F219)</f>
        <v>1.0698544036280422E-2</v>
      </c>
      <c r="G220" s="108">
        <f>SUM(G217:G219)</f>
        <v>1.5343979627175337E-2</v>
      </c>
      <c r="H220" s="4"/>
      <c r="L220" s="4"/>
      <c r="M220" s="4"/>
      <c r="N220" s="34"/>
    </row>
    <row r="221" spans="1:14" outlineLevel="1" x14ac:dyDescent="0.35">
      <c r="A221" s="6" t="s">
        <v>291</v>
      </c>
      <c r="B221" s="137" t="s">
        <v>1351</v>
      </c>
      <c r="C221" s="141">
        <v>170</v>
      </c>
      <c r="E221" s="42"/>
      <c r="F221" s="118">
        <f t="shared" ref="F221:F227" si="30">IF($C$38=0,"",IF(C221="[for completion]","",IF(C221="","",C221/$C$38)))</f>
        <v>7.4462705941256927E-3</v>
      </c>
      <c r="G221" s="118">
        <f t="shared" ref="G221:G227" si="31">IF($C$39=0,"",IF(C221="[for completion]","",IF(C221="","",C221/$C$39)))</f>
        <v>1.0679530215255606E-2</v>
      </c>
      <c r="H221" s="4"/>
      <c r="L221" s="4"/>
      <c r="M221" s="4"/>
      <c r="N221" s="34"/>
    </row>
    <row r="222" spans="1:14" outlineLevel="1" x14ac:dyDescent="0.35">
      <c r="A222" s="6" t="s">
        <v>292</v>
      </c>
      <c r="B222" s="137" t="s">
        <v>1352</v>
      </c>
      <c r="C222" s="141">
        <f>C42</f>
        <v>74.250119999999995</v>
      </c>
      <c r="E222" s="42"/>
      <c r="F222" s="118">
        <f t="shared" si="30"/>
        <v>3.252273442154729E-3</v>
      </c>
      <c r="G222" s="118">
        <f t="shared" si="31"/>
        <v>4.664449411919732E-3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12884.957235395474</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684.48076329547303</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4" sqref="C4"/>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22660.220558209599</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22660.220558209599</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122692</v>
      </c>
      <c r="D28" s="72">
        <v>0</v>
      </c>
      <c r="F28" s="131">
        <f>IF(AND(C28="[For completion]",D28="[For completion]"),"[For completion]",SUM(C28:D28))</f>
        <v>122692</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4.9092620486298338E-4</v>
      </c>
      <c r="D36" s="106">
        <v>0</v>
      </c>
      <c r="E36" s="129"/>
      <c r="F36" s="106">
        <f>C36</f>
        <v>4.9092620486298338E-4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54">
        <v>0.10861652221113392</v>
      </c>
      <c r="D99" s="106">
        <v>0</v>
      </c>
      <c r="E99" s="106"/>
      <c r="F99" s="106">
        <f>C99</f>
        <v>0.10861652221113392</v>
      </c>
      <c r="G99" s="72"/>
    </row>
    <row r="100" spans="1:7" x14ac:dyDescent="0.35">
      <c r="A100" s="72" t="s">
        <v>540</v>
      </c>
      <c r="B100" s="93" t="s">
        <v>1358</v>
      </c>
      <c r="C100" s="154">
        <v>4.8625528381751805E-2</v>
      </c>
      <c r="D100" s="106">
        <v>0</v>
      </c>
      <c r="E100" s="106"/>
      <c r="F100" s="154">
        <f t="shared" ref="F100:F114" si="3">C100</f>
        <v>4.8625528381751805E-2</v>
      </c>
      <c r="G100" s="72"/>
    </row>
    <row r="101" spans="1:7" x14ac:dyDescent="0.35">
      <c r="A101" s="72" t="s">
        <v>541</v>
      </c>
      <c r="B101" s="93" t="s">
        <v>1359</v>
      </c>
      <c r="C101" s="154">
        <v>3.708623301089272E-2</v>
      </c>
      <c r="D101" s="106">
        <v>0</v>
      </c>
      <c r="E101" s="106"/>
      <c r="F101" s="154">
        <f t="shared" si="3"/>
        <v>3.708623301089272E-2</v>
      </c>
      <c r="G101" s="72"/>
    </row>
    <row r="102" spans="1:7" x14ac:dyDescent="0.35">
      <c r="A102" s="72" t="s">
        <v>542</v>
      </c>
      <c r="B102" s="93" t="s">
        <v>1360</v>
      </c>
      <c r="C102" s="154">
        <v>2.4276372434984518E-2</v>
      </c>
      <c r="D102" s="106">
        <v>0</v>
      </c>
      <c r="E102" s="106"/>
      <c r="F102" s="154">
        <f t="shared" si="3"/>
        <v>2.4276372434984518E-2</v>
      </c>
      <c r="G102" s="72"/>
    </row>
    <row r="103" spans="1:7" x14ac:dyDescent="0.35">
      <c r="A103" s="72" t="s">
        <v>543</v>
      </c>
      <c r="B103" s="93" t="s">
        <v>1361</v>
      </c>
      <c r="C103" s="154">
        <v>5.0106713217697274E-2</v>
      </c>
      <c r="D103" s="106">
        <v>0</v>
      </c>
      <c r="E103" s="106"/>
      <c r="F103" s="154">
        <f t="shared" si="3"/>
        <v>5.0106713217697274E-2</v>
      </c>
      <c r="G103" s="72"/>
    </row>
    <row r="104" spans="1:7" x14ac:dyDescent="0.35">
      <c r="A104" s="72" t="s">
        <v>544</v>
      </c>
      <c r="B104" s="93" t="s">
        <v>1362</v>
      </c>
      <c r="C104" s="154">
        <v>7.2199188314044926E-2</v>
      </c>
      <c r="D104" s="106">
        <v>0</v>
      </c>
      <c r="E104" s="106"/>
      <c r="F104" s="154">
        <f t="shared" si="3"/>
        <v>7.2199188314044926E-2</v>
      </c>
      <c r="G104" s="72"/>
    </row>
    <row r="105" spans="1:7" x14ac:dyDescent="0.35">
      <c r="A105" s="72" t="s">
        <v>545</v>
      </c>
      <c r="B105" s="93" t="s">
        <v>1363</v>
      </c>
      <c r="C105" s="154">
        <v>0.22704710261992414</v>
      </c>
      <c r="D105" s="106">
        <v>0</v>
      </c>
      <c r="E105" s="106"/>
      <c r="F105" s="154">
        <f t="shared" si="3"/>
        <v>0.22704710261992414</v>
      </c>
      <c r="G105" s="72"/>
    </row>
    <row r="106" spans="1:7" x14ac:dyDescent="0.35">
      <c r="A106" s="72" t="s">
        <v>546</v>
      </c>
      <c r="B106" s="93" t="s">
        <v>1364</v>
      </c>
      <c r="C106" s="154">
        <v>1.6603579474590961E-2</v>
      </c>
      <c r="D106" s="106">
        <v>0</v>
      </c>
      <c r="E106" s="106"/>
      <c r="F106" s="154">
        <f t="shared" si="3"/>
        <v>1.6603579474590961E-2</v>
      </c>
      <c r="G106" s="72"/>
    </row>
    <row r="107" spans="1:7" x14ac:dyDescent="0.35">
      <c r="A107" s="72" t="s">
        <v>547</v>
      </c>
      <c r="B107" s="93" t="s">
        <v>1365</v>
      </c>
      <c r="C107" s="154">
        <v>2.7782508448793736E-2</v>
      </c>
      <c r="D107" s="106">
        <v>0</v>
      </c>
      <c r="E107" s="106"/>
      <c r="F107" s="154">
        <f t="shared" si="3"/>
        <v>2.7782508448793736E-2</v>
      </c>
      <c r="G107" s="72"/>
    </row>
    <row r="108" spans="1:7" x14ac:dyDescent="0.35">
      <c r="A108" s="72" t="s">
        <v>548</v>
      </c>
      <c r="B108" s="93" t="s">
        <v>1366</v>
      </c>
      <c r="C108" s="154">
        <v>2.5220472438117522E-2</v>
      </c>
      <c r="D108" s="106">
        <v>0</v>
      </c>
      <c r="E108" s="106"/>
      <c r="F108" s="154">
        <f t="shared" si="3"/>
        <v>2.5220472438117522E-2</v>
      </c>
      <c r="G108" s="72"/>
    </row>
    <row r="109" spans="1:7" x14ac:dyDescent="0.35">
      <c r="A109" s="72" t="s">
        <v>549</v>
      </c>
      <c r="B109" s="93" t="s">
        <v>1367</v>
      </c>
      <c r="C109" s="154">
        <v>8.1439413817681119E-2</v>
      </c>
      <c r="D109" s="106">
        <v>0</v>
      </c>
      <c r="E109" s="106"/>
      <c r="F109" s="154">
        <f t="shared" si="3"/>
        <v>8.1439413817681119E-2</v>
      </c>
      <c r="G109" s="72"/>
    </row>
    <row r="110" spans="1:7" x14ac:dyDescent="0.35">
      <c r="A110" s="72" t="s">
        <v>550</v>
      </c>
      <c r="B110" s="93" t="s">
        <v>1368</v>
      </c>
      <c r="C110" s="154">
        <v>0.10374195914912562</v>
      </c>
      <c r="D110" s="106">
        <v>0</v>
      </c>
      <c r="E110" s="106"/>
      <c r="F110" s="154">
        <f t="shared" si="3"/>
        <v>0.10374195914912562</v>
      </c>
      <c r="G110" s="72"/>
    </row>
    <row r="111" spans="1:7" x14ac:dyDescent="0.35">
      <c r="A111" s="72" t="s">
        <v>551</v>
      </c>
      <c r="B111" s="93" t="s">
        <v>1369</v>
      </c>
      <c r="C111" s="154">
        <v>9.8825626416448788E-3</v>
      </c>
      <c r="D111" s="106">
        <v>0</v>
      </c>
      <c r="E111" s="106"/>
      <c r="F111" s="154">
        <f t="shared" si="3"/>
        <v>9.8825626416448788E-3</v>
      </c>
      <c r="G111" s="72"/>
    </row>
    <row r="112" spans="1:7" x14ac:dyDescent="0.35">
      <c r="A112" s="72" t="s">
        <v>552</v>
      </c>
      <c r="B112" s="93" t="s">
        <v>1370</v>
      </c>
      <c r="C112" s="154">
        <v>3.4145247709853679E-2</v>
      </c>
      <c r="D112" s="106">
        <v>0</v>
      </c>
      <c r="E112" s="106"/>
      <c r="F112" s="154">
        <f t="shared" si="3"/>
        <v>3.4145247709853679E-2</v>
      </c>
      <c r="G112" s="72"/>
    </row>
    <row r="113" spans="1:7" x14ac:dyDescent="0.35">
      <c r="A113" s="72" t="s">
        <v>553</v>
      </c>
      <c r="B113" s="93" t="s">
        <v>1371</v>
      </c>
      <c r="C113" s="154">
        <v>9.3270821111855848E-2</v>
      </c>
      <c r="D113" s="106">
        <v>0</v>
      </c>
      <c r="E113" s="106"/>
      <c r="F113" s="154">
        <f t="shared" si="3"/>
        <v>9.3270821111855848E-2</v>
      </c>
      <c r="G113" s="72"/>
    </row>
    <row r="114" spans="1:7" x14ac:dyDescent="0.35">
      <c r="A114" s="72" t="s">
        <v>554</v>
      </c>
      <c r="B114" s="93" t="s">
        <v>1372</v>
      </c>
      <c r="C114" s="154">
        <v>3.9955775017907334E-2</v>
      </c>
      <c r="D114" s="106">
        <v>0</v>
      </c>
      <c r="E114" s="106"/>
      <c r="F114" s="154">
        <f t="shared" si="3"/>
        <v>3.9955775017907334E-2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8.537714101370851E-3</v>
      </c>
      <c r="D150" s="106">
        <v>0</v>
      </c>
      <c r="E150" s="107"/>
      <c r="F150" s="106">
        <f>C150</f>
        <v>8.537714101370851E-3</v>
      </c>
    </row>
    <row r="151" spans="1:7" x14ac:dyDescent="0.35">
      <c r="A151" s="72" t="s">
        <v>573</v>
      </c>
      <c r="B151" s="72" t="s">
        <v>574</v>
      </c>
      <c r="C151" s="154">
        <v>0.99146228589862917</v>
      </c>
      <c r="D151" s="106">
        <v>0</v>
      </c>
      <c r="E151" s="107"/>
      <c r="F151" s="154">
        <f t="shared" ref="F151:F152" si="4">C151</f>
        <v>0.99146228589862917</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7.5051985881215274E-3</v>
      </c>
      <c r="D170" s="106">
        <v>0</v>
      </c>
      <c r="E170" s="107"/>
      <c r="F170" s="106">
        <f>C170</f>
        <v>7.5051985881215274E-3</v>
      </c>
    </row>
    <row r="171" spans="1:7" x14ac:dyDescent="0.35">
      <c r="A171" s="72" t="s">
        <v>597</v>
      </c>
      <c r="B171" s="94" t="s">
        <v>598</v>
      </c>
      <c r="C171" s="154">
        <v>8.0033687045156482E-2</v>
      </c>
      <c r="D171" s="106">
        <v>0</v>
      </c>
      <c r="E171" s="107"/>
      <c r="F171" s="154">
        <f t="shared" ref="F171:F174" si="6">C171</f>
        <v>8.0033687045156482E-2</v>
      </c>
    </row>
    <row r="172" spans="1:7" x14ac:dyDescent="0.35">
      <c r="A172" s="72" t="s">
        <v>599</v>
      </c>
      <c r="B172" s="94" t="s">
        <v>600</v>
      </c>
      <c r="C172" s="154">
        <v>0.15357118793264268</v>
      </c>
      <c r="D172" s="106">
        <v>0</v>
      </c>
      <c r="E172" s="106"/>
      <c r="F172" s="154">
        <f t="shared" si="6"/>
        <v>0.15357118793264268</v>
      </c>
    </row>
    <row r="173" spans="1:7" x14ac:dyDescent="0.35">
      <c r="A173" s="72" t="s">
        <v>601</v>
      </c>
      <c r="B173" s="94" t="s">
        <v>602</v>
      </c>
      <c r="C173" s="154">
        <v>0.33403080534790319</v>
      </c>
      <c r="D173" s="106">
        <v>0</v>
      </c>
      <c r="E173" s="106"/>
      <c r="F173" s="154">
        <f t="shared" si="6"/>
        <v>0.33403080534790319</v>
      </c>
    </row>
    <row r="174" spans="1:7" x14ac:dyDescent="0.35">
      <c r="A174" s="72" t="s">
        <v>603</v>
      </c>
      <c r="B174" s="94" t="s">
        <v>604</v>
      </c>
      <c r="C174" s="154">
        <v>0.42485912108617613</v>
      </c>
      <c r="D174" s="106">
        <v>0</v>
      </c>
      <c r="E174" s="106"/>
      <c r="F174" s="154">
        <f t="shared" si="6"/>
        <v>0.42485912108617613</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36.21273603/C12</f>
        <v>1.5980751792321122E-3</v>
      </c>
      <c r="D180" s="106">
        <v>0</v>
      </c>
      <c r="E180" s="107"/>
      <c r="F180" s="106">
        <f>C180</f>
        <v>1.5980751792321122E-3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184.69191600275201</v>
      </c>
      <c r="D187" s="131">
        <v>122692</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1373</v>
      </c>
      <c r="C191" s="142">
        <v>12506.7095009401</v>
      </c>
      <c r="D191" s="131">
        <v>93138</v>
      </c>
      <c r="E191" s="99"/>
      <c r="F191" s="126">
        <f t="shared" ref="F191:F213" si="7">IF($C$214=0,"",IF(C191="[for completion]","",IF(C191="","",C191/$C$214)))</f>
        <v>0.55192355558996398</v>
      </c>
      <c r="G191" s="126">
        <f t="shared" ref="G191:G213" si="8">IF($D$214=0,"",IF(D191="[for completion]","",IF(D191="","",D191/$D$214)))</f>
        <v>0.75912039904802264</v>
      </c>
    </row>
    <row r="192" spans="1:7" x14ac:dyDescent="0.35">
      <c r="A192" s="72" t="s">
        <v>625</v>
      </c>
      <c r="B192" s="139" t="s">
        <v>1374</v>
      </c>
      <c r="C192" s="142">
        <v>8703.9285657099699</v>
      </c>
      <c r="D192" s="131">
        <v>27193</v>
      </c>
      <c r="E192" s="99"/>
      <c r="F192" s="126">
        <f t="shared" si="7"/>
        <v>0.3841060833168472</v>
      </c>
      <c r="G192" s="126">
        <f t="shared" si="8"/>
        <v>0.22163629250480879</v>
      </c>
    </row>
    <row r="193" spans="1:7" x14ac:dyDescent="0.35">
      <c r="A193" s="72" t="s">
        <v>626</v>
      </c>
      <c r="B193" s="139" t="s">
        <v>1375</v>
      </c>
      <c r="C193" s="142">
        <v>1438.4579954799999</v>
      </c>
      <c r="D193" s="131">
        <v>2351</v>
      </c>
      <c r="E193" s="99"/>
      <c r="F193" s="126">
        <f t="shared" si="7"/>
        <v>6.34794348883259E-2</v>
      </c>
      <c r="G193" s="126">
        <f t="shared" si="8"/>
        <v>1.9161803540573143E-2</v>
      </c>
    </row>
    <row r="194" spans="1:7" x14ac:dyDescent="0.35">
      <c r="A194" s="72" t="s">
        <v>627</v>
      </c>
      <c r="B194" s="139" t="s">
        <v>1376</v>
      </c>
      <c r="C194" s="142">
        <v>11.12449608</v>
      </c>
      <c r="D194" s="131">
        <v>10</v>
      </c>
      <c r="E194" s="99"/>
      <c r="F194" s="126">
        <f t="shared" si="7"/>
        <v>4.9092620486297352E-4</v>
      </c>
      <c r="G194" s="126">
        <f t="shared" si="8"/>
        <v>8.1504906595377042E-5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22660.220558210069</v>
      </c>
      <c r="D214" s="131">
        <f>SUM(D190:D213)</f>
        <v>122692</v>
      </c>
      <c r="E214" s="88"/>
      <c r="F214" s="132">
        <f>SUM(F190:F213)</f>
        <v>1</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0.46718438555866632</v>
      </c>
      <c r="D238" s="130">
        <v>122692</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7240.1927979299999</v>
      </c>
      <c r="D241" s="130">
        <v>58132</v>
      </c>
      <c r="F241" s="126">
        <f>IF($C$249=0,"",IF(C241="[Mark as ND1 if not relevant]","",C241/$C$249))</f>
        <v>0.31951113535418857</v>
      </c>
      <c r="G241" s="126">
        <f>IF($D$249=0,"",IF(D241="[Mark as ND1 if not relevant]","",D241/$D$249))</f>
        <v>0.47380432302024583</v>
      </c>
    </row>
    <row r="242" spans="1:7" x14ac:dyDescent="0.35">
      <c r="A242" s="72" t="s">
        <v>687</v>
      </c>
      <c r="B242" s="72" t="s">
        <v>655</v>
      </c>
      <c r="C242" s="141">
        <v>5355.5756791599797</v>
      </c>
      <c r="D242" s="130">
        <v>26875</v>
      </c>
      <c r="F242" s="126">
        <f t="shared" ref="F242:F248" si="11">IF($C$249=0,"",IF(C242="[Mark as ND1 if not relevant]","",C242/$C$249))</f>
        <v>0.23634261040851201</v>
      </c>
      <c r="G242" s="126">
        <f t="shared" ref="G242:G248" si="12">IF($D$249=0,"",IF(D242="[Mark as ND1 if not relevant]","",D242/$D$249))</f>
        <v>0.21904443647507579</v>
      </c>
    </row>
    <row r="243" spans="1:7" x14ac:dyDescent="0.35">
      <c r="A243" s="72" t="s">
        <v>688</v>
      </c>
      <c r="B243" s="72" t="s">
        <v>657</v>
      </c>
      <c r="C243" s="141">
        <v>5350.4547113200097</v>
      </c>
      <c r="D243" s="130">
        <v>22223</v>
      </c>
      <c r="F243" s="126">
        <f t="shared" si="11"/>
        <v>0.23611662108829268</v>
      </c>
      <c r="G243" s="126">
        <f t="shared" si="12"/>
        <v>0.1811283539269064</v>
      </c>
    </row>
    <row r="244" spans="1:7" x14ac:dyDescent="0.35">
      <c r="A244" s="72" t="s">
        <v>689</v>
      </c>
      <c r="B244" s="72" t="s">
        <v>659</v>
      </c>
      <c r="C244" s="141">
        <v>3380.53715440001</v>
      </c>
      <c r="D244" s="130">
        <v>11427</v>
      </c>
      <c r="F244" s="126">
        <f t="shared" si="11"/>
        <v>0.14918377099269722</v>
      </c>
      <c r="G244" s="126">
        <f t="shared" si="12"/>
        <v>9.3135656766537345E-2</v>
      </c>
    </row>
    <row r="245" spans="1:7" x14ac:dyDescent="0.35">
      <c r="A245" s="72" t="s">
        <v>690</v>
      </c>
      <c r="B245" s="72" t="s">
        <v>661</v>
      </c>
      <c r="C245" s="141">
        <v>1261.69566459</v>
      </c>
      <c r="D245" s="130">
        <v>3844</v>
      </c>
      <c r="F245" s="126">
        <f t="shared" si="11"/>
        <v>5.5678878382888319E-2</v>
      </c>
      <c r="G245" s="126">
        <f t="shared" si="12"/>
        <v>3.1330486095262934E-2</v>
      </c>
    </row>
    <row r="246" spans="1:7" x14ac:dyDescent="0.35">
      <c r="A246" s="72" t="s">
        <v>691</v>
      </c>
      <c r="B246" s="72" t="s">
        <v>663</v>
      </c>
      <c r="C246" s="141">
        <v>71.764550810000003</v>
      </c>
      <c r="D246" s="130">
        <v>191</v>
      </c>
      <c r="F246" s="126">
        <f t="shared" si="11"/>
        <v>3.1669837734213525E-3</v>
      </c>
      <c r="G246" s="126">
        <f t="shared" si="12"/>
        <v>1.5567437159717016E-3</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41">
        <v>0</v>
      </c>
      <c r="D248" s="130">
        <v>0</v>
      </c>
      <c r="F248" s="126">
        <f t="shared" si="11"/>
        <v>0</v>
      </c>
      <c r="G248" s="126">
        <f t="shared" si="12"/>
        <v>0</v>
      </c>
    </row>
    <row r="249" spans="1:7" x14ac:dyDescent="0.35">
      <c r="A249" s="72" t="s">
        <v>694</v>
      </c>
      <c r="B249" s="102" t="s">
        <v>92</v>
      </c>
      <c r="C249" s="127">
        <f>SUM(C241:C248)</f>
        <v>22660.220558209996</v>
      </c>
      <c r="D249" s="130">
        <f>SUM(D241:D248)</f>
        <v>122692</v>
      </c>
      <c r="F249" s="106">
        <f>SUM(F241:F248)</f>
        <v>1.0000000000000002</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6" sqref="C6"/>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1378</v>
      </c>
      <c r="B1" s="174"/>
      <c r="C1" s="175" t="s">
        <v>1060</v>
      </c>
      <c r="D1" s="176"/>
      <c r="E1" s="176"/>
      <c r="F1" s="176"/>
      <c r="G1" s="176"/>
      <c r="H1" s="176"/>
      <c r="I1" s="176"/>
      <c r="J1" s="176"/>
      <c r="K1" s="176"/>
      <c r="L1" s="176"/>
      <c r="M1" s="176"/>
    </row>
    <row r="2" spans="1:13" x14ac:dyDescent="0.35">
      <c r="B2" s="179"/>
      <c r="C2" s="179"/>
    </row>
    <row r="3" spans="1:13" x14ac:dyDescent="0.35">
      <c r="A3" s="181" t="s">
        <v>1379</v>
      </c>
      <c r="B3" s="182"/>
      <c r="C3" s="179"/>
    </row>
    <row r="4" spans="1:13" x14ac:dyDescent="0.35">
      <c r="C4" s="179"/>
    </row>
    <row r="5" spans="1:13" ht="18.5" x14ac:dyDescent="0.35">
      <c r="A5" s="184" t="s">
        <v>28</v>
      </c>
      <c r="B5" s="184" t="s">
        <v>1380</v>
      </c>
      <c r="C5" s="185" t="s">
        <v>1381</v>
      </c>
    </row>
    <row r="6" spans="1:13" x14ac:dyDescent="0.35">
      <c r="A6" s="186" t="s">
        <v>1382</v>
      </c>
      <c r="B6" s="187" t="s">
        <v>1383</v>
      </c>
      <c r="C6" s="183" t="s">
        <v>30</v>
      </c>
    </row>
    <row r="7" spans="1:13" x14ac:dyDescent="0.35">
      <c r="A7" s="186" t="s">
        <v>1384</v>
      </c>
      <c r="B7" s="187" t="s">
        <v>1385</v>
      </c>
      <c r="C7" s="183" t="s">
        <v>30</v>
      </c>
    </row>
    <row r="8" spans="1:13" x14ac:dyDescent="0.35">
      <c r="A8" s="186" t="s">
        <v>1386</v>
      </c>
      <c r="B8" s="187" t="s">
        <v>1387</v>
      </c>
      <c r="C8" s="183" t="s">
        <v>30</v>
      </c>
    </row>
    <row r="9" spans="1:13" x14ac:dyDescent="0.35">
      <c r="A9" s="186" t="s">
        <v>1388</v>
      </c>
      <c r="B9" s="187" t="s">
        <v>1389</v>
      </c>
      <c r="C9" s="183" t="s">
        <v>30</v>
      </c>
    </row>
    <row r="10" spans="1:13" ht="44.25" customHeight="1" x14ac:dyDescent="0.35">
      <c r="A10" s="186" t="s">
        <v>1390</v>
      </c>
      <c r="B10" s="187" t="s">
        <v>1391</v>
      </c>
      <c r="C10" s="183" t="s">
        <v>30</v>
      </c>
    </row>
    <row r="11" spans="1:13" ht="54.75" customHeight="1" x14ac:dyDescent="0.35">
      <c r="A11" s="186" t="s">
        <v>1392</v>
      </c>
      <c r="B11" s="187" t="s">
        <v>1393</v>
      </c>
      <c r="C11" s="183" t="s">
        <v>30</v>
      </c>
    </row>
    <row r="12" spans="1:13" x14ac:dyDescent="0.35">
      <c r="A12" s="186" t="s">
        <v>1394</v>
      </c>
      <c r="B12" s="187" t="s">
        <v>1395</v>
      </c>
      <c r="C12" s="183" t="s">
        <v>30</v>
      </c>
    </row>
    <row r="13" spans="1:13" x14ac:dyDescent="0.35">
      <c r="A13" s="186" t="s">
        <v>1396</v>
      </c>
      <c r="B13" s="187" t="s">
        <v>1397</v>
      </c>
      <c r="C13" s="183"/>
    </row>
    <row r="14" spans="1:13" ht="29" x14ac:dyDescent="0.35">
      <c r="A14" s="186" t="s">
        <v>1398</v>
      </c>
      <c r="B14" s="187" t="s">
        <v>1399</v>
      </c>
      <c r="C14" s="183"/>
    </row>
    <row r="15" spans="1:13" x14ac:dyDescent="0.35">
      <c r="A15" s="186" t="s">
        <v>1400</v>
      </c>
      <c r="B15" s="187" t="s">
        <v>1401</v>
      </c>
      <c r="C15" s="183"/>
    </row>
    <row r="16" spans="1:13" ht="29" x14ac:dyDescent="0.35">
      <c r="A16" s="186" t="s">
        <v>1402</v>
      </c>
      <c r="B16" s="188" t="s">
        <v>1403</v>
      </c>
      <c r="C16" s="183" t="s">
        <v>30</v>
      </c>
    </row>
    <row r="17" spans="1:13" ht="30" customHeight="1" x14ac:dyDescent="0.35">
      <c r="A17" s="186" t="s">
        <v>1404</v>
      </c>
      <c r="B17" s="188" t="s">
        <v>1405</v>
      </c>
      <c r="C17" s="183" t="s">
        <v>30</v>
      </c>
    </row>
    <row r="18" spans="1:13" x14ac:dyDescent="0.35">
      <c r="A18" s="186" t="s">
        <v>1406</v>
      </c>
      <c r="B18" s="188" t="s">
        <v>1407</v>
      </c>
      <c r="C18" s="183" t="s">
        <v>30</v>
      </c>
    </row>
    <row r="19" spans="1:13" x14ac:dyDescent="0.35">
      <c r="A19" s="186" t="s">
        <v>1408</v>
      </c>
      <c r="B19" s="187" t="s">
        <v>1409</v>
      </c>
      <c r="C19" s="183" t="s">
        <v>30</v>
      </c>
      <c r="K19" s="178"/>
      <c r="L19" s="178"/>
      <c r="M19" s="178"/>
    </row>
    <row r="20" spans="1:13" x14ac:dyDescent="0.35">
      <c r="A20" s="186" t="s">
        <v>1410</v>
      </c>
      <c r="B20" s="187" t="s">
        <v>1411</v>
      </c>
      <c r="C20" s="178"/>
      <c r="K20" s="178"/>
      <c r="L20" s="178"/>
      <c r="M20" s="178"/>
    </row>
    <row r="21" spans="1:13" x14ac:dyDescent="0.35">
      <c r="A21" s="186" t="s">
        <v>1412</v>
      </c>
      <c r="B21" s="187" t="s">
        <v>1413</v>
      </c>
      <c r="C21" s="183" t="s">
        <v>30</v>
      </c>
      <c r="K21" s="178"/>
      <c r="L21" s="178"/>
      <c r="M21" s="178"/>
    </row>
    <row r="22" spans="1:13" x14ac:dyDescent="0.35">
      <c r="A22" s="186" t="s">
        <v>1414</v>
      </c>
      <c r="B22" s="180"/>
      <c r="K22" s="178"/>
      <c r="L22" s="178"/>
      <c r="M22" s="178"/>
    </row>
    <row r="23" spans="1:13" outlineLevel="1" x14ac:dyDescent="0.35">
      <c r="A23" s="186" t="s">
        <v>1415</v>
      </c>
      <c r="B23" s="189" t="s">
        <v>1416</v>
      </c>
      <c r="C23" s="183"/>
    </row>
    <row r="24" spans="1:13" outlineLevel="1" x14ac:dyDescent="0.35">
      <c r="A24" s="186" t="s">
        <v>1417</v>
      </c>
      <c r="B24" s="190"/>
      <c r="C24" s="183"/>
    </row>
    <row r="25" spans="1:13" outlineLevel="1" x14ac:dyDescent="0.35">
      <c r="A25" s="186" t="s">
        <v>1418</v>
      </c>
      <c r="B25" s="190"/>
      <c r="C25" s="183"/>
    </row>
    <row r="26" spans="1:13" outlineLevel="1" x14ac:dyDescent="0.35">
      <c r="A26" s="186" t="s">
        <v>1419</v>
      </c>
      <c r="B26" s="190"/>
      <c r="C26" s="183"/>
    </row>
    <row r="27" spans="1:13" outlineLevel="1" x14ac:dyDescent="0.35">
      <c r="A27" s="186" t="s">
        <v>1420</v>
      </c>
      <c r="B27" s="190"/>
      <c r="C27" s="183"/>
    </row>
    <row r="28" spans="1:13" ht="18.5" outlineLevel="1" x14ac:dyDescent="0.35">
      <c r="A28" s="184"/>
      <c r="B28" s="184" t="s">
        <v>1421</v>
      </c>
      <c r="C28" s="185" t="s">
        <v>1381</v>
      </c>
    </row>
    <row r="29" spans="1:13" outlineLevel="1" x14ac:dyDescent="0.35">
      <c r="A29" s="191" t="s">
        <v>1422</v>
      </c>
      <c r="B29" s="187" t="s">
        <v>1409</v>
      </c>
      <c r="C29" s="183" t="s">
        <v>30</v>
      </c>
    </row>
    <row r="30" spans="1:13" outlineLevel="1" x14ac:dyDescent="0.35">
      <c r="A30" s="191" t="s">
        <v>1423</v>
      </c>
      <c r="B30" s="187" t="s">
        <v>1411</v>
      </c>
      <c r="C30" s="183" t="s">
        <v>30</v>
      </c>
    </row>
    <row r="31" spans="1:13" outlineLevel="1" x14ac:dyDescent="0.35">
      <c r="A31" s="191" t="s">
        <v>1424</v>
      </c>
      <c r="B31" s="187" t="s">
        <v>1413</v>
      </c>
      <c r="C31" s="183" t="s">
        <v>30</v>
      </c>
    </row>
    <row r="32" spans="1:13" outlineLevel="1" x14ac:dyDescent="0.35">
      <c r="A32" s="191" t="s">
        <v>1425</v>
      </c>
      <c r="B32" s="190"/>
      <c r="C32" s="183"/>
    </row>
    <row r="33" spans="1:3" outlineLevel="1" x14ac:dyDescent="0.35">
      <c r="A33" s="191" t="s">
        <v>1426</v>
      </c>
      <c r="B33" s="190"/>
      <c r="C33" s="183"/>
    </row>
    <row r="34" spans="1:3" outlineLevel="1" x14ac:dyDescent="0.35">
      <c r="A34" s="191" t="s">
        <v>1427</v>
      </c>
      <c r="B34" s="190"/>
      <c r="C34" s="183"/>
    </row>
    <row r="35" spans="1:3" outlineLevel="1" x14ac:dyDescent="0.35">
      <c r="A35" s="191" t="s">
        <v>1428</v>
      </c>
      <c r="B35" s="190"/>
      <c r="C35" s="183"/>
    </row>
    <row r="36" spans="1:3" outlineLevel="1" x14ac:dyDescent="0.35">
      <c r="A36" s="191" t="s">
        <v>1429</v>
      </c>
      <c r="B36" s="190"/>
      <c r="C36" s="183"/>
    </row>
    <row r="37" spans="1:3" outlineLevel="1" x14ac:dyDescent="0.35">
      <c r="A37" s="191" t="s">
        <v>1430</v>
      </c>
      <c r="B37" s="190"/>
      <c r="C37" s="183"/>
    </row>
    <row r="38" spans="1:3" outlineLevel="1" x14ac:dyDescent="0.35">
      <c r="A38" s="191" t="s">
        <v>1431</v>
      </c>
      <c r="B38" s="190"/>
      <c r="C38" s="183"/>
    </row>
    <row r="39" spans="1:3" outlineLevel="1" x14ac:dyDescent="0.35">
      <c r="A39" s="191" t="s">
        <v>1432</v>
      </c>
      <c r="B39" s="190"/>
      <c r="C39" s="183"/>
    </row>
    <row r="40" spans="1:3" outlineLevel="1" x14ac:dyDescent="0.35">
      <c r="A40" s="191" t="s">
        <v>1433</v>
      </c>
      <c r="B40" s="190"/>
      <c r="C40" s="183"/>
    </row>
    <row r="41" spans="1:3" outlineLevel="1" x14ac:dyDescent="0.35">
      <c r="A41" s="191" t="s">
        <v>1434</v>
      </c>
      <c r="B41" s="190"/>
      <c r="C41" s="183"/>
    </row>
    <row r="42" spans="1:3" outlineLevel="1" x14ac:dyDescent="0.35">
      <c r="A42" s="191" t="s">
        <v>1435</v>
      </c>
      <c r="B42" s="190"/>
      <c r="C42" s="183"/>
    </row>
    <row r="43" spans="1:3" outlineLevel="1" x14ac:dyDescent="0.35">
      <c r="A43" s="191" t="s">
        <v>1436</v>
      </c>
      <c r="B43" s="190"/>
      <c r="C43" s="183"/>
    </row>
    <row r="44" spans="1:3" ht="18.5" x14ac:dyDescent="0.35">
      <c r="A44" s="184"/>
      <c r="B44" s="184" t="s">
        <v>1437</v>
      </c>
      <c r="C44" s="185" t="s">
        <v>1438</v>
      </c>
    </row>
    <row r="45" spans="1:3" x14ac:dyDescent="0.35">
      <c r="A45" s="186" t="s">
        <v>1439</v>
      </c>
      <c r="B45" s="188" t="s">
        <v>1440</v>
      </c>
      <c r="C45" s="183" t="s">
        <v>743</v>
      </c>
    </row>
    <row r="46" spans="1:3" x14ac:dyDescent="0.35">
      <c r="A46" s="186" t="s">
        <v>1441</v>
      </c>
      <c r="B46" s="188" t="s">
        <v>1442</v>
      </c>
      <c r="C46" s="183" t="s">
        <v>744</v>
      </c>
    </row>
    <row r="47" spans="1:3" x14ac:dyDescent="0.35">
      <c r="A47" s="186" t="s">
        <v>1443</v>
      </c>
      <c r="B47" s="188" t="s">
        <v>1444</v>
      </c>
      <c r="C47" s="183" t="s">
        <v>745</v>
      </c>
    </row>
    <row r="48" spans="1:3" outlineLevel="1" x14ac:dyDescent="0.35">
      <c r="A48" s="186" t="s">
        <v>1445</v>
      </c>
      <c r="B48" s="192"/>
      <c r="C48" s="183"/>
    </row>
    <row r="49" spans="1:3" outlineLevel="1" x14ac:dyDescent="0.35">
      <c r="A49" s="186" t="s">
        <v>1446</v>
      </c>
      <c r="B49" s="192"/>
      <c r="C49" s="183"/>
    </row>
    <row r="50" spans="1:3" outlineLevel="1" x14ac:dyDescent="0.35">
      <c r="A50" s="186" t="s">
        <v>1447</v>
      </c>
      <c r="B50" s="188"/>
      <c r="C50" s="183"/>
    </row>
    <row r="51" spans="1:3" ht="18.5" x14ac:dyDescent="0.35">
      <c r="A51" s="184"/>
      <c r="B51" s="184" t="s">
        <v>1448</v>
      </c>
      <c r="C51" s="185" t="s">
        <v>1381</v>
      </c>
    </row>
    <row r="52" spans="1:3" x14ac:dyDescent="0.35">
      <c r="A52" s="186" t="s">
        <v>1449</v>
      </c>
      <c r="B52" s="187" t="s">
        <v>1450</v>
      </c>
      <c r="C52" s="183" t="s">
        <v>30</v>
      </c>
    </row>
    <row r="53" spans="1:3" x14ac:dyDescent="0.35">
      <c r="A53" s="186" t="s">
        <v>1451</v>
      </c>
      <c r="B53" s="192"/>
    </row>
    <row r="54" spans="1:3" x14ac:dyDescent="0.35">
      <c r="A54" s="186" t="s">
        <v>1452</v>
      </c>
      <c r="B54" s="192"/>
    </row>
    <row r="55" spans="1:3" x14ac:dyDescent="0.35">
      <c r="A55" s="186" t="s">
        <v>1453</v>
      </c>
      <c r="B55" s="192"/>
    </row>
    <row r="56" spans="1:3" x14ac:dyDescent="0.35">
      <c r="A56" s="186" t="s">
        <v>1454</v>
      </c>
      <c r="B56" s="192"/>
    </row>
    <row r="57" spans="1:3" x14ac:dyDescent="0.35">
      <c r="A57" s="186" t="s">
        <v>1455</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2025-07-28T08:46:49Z</dcterms:modified>
</cp:coreProperties>
</file>