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3B0A1D16-555E-45B1-A803-7E6CBFCC43AD}" xr6:coauthVersionLast="36" xr6:coauthVersionMax="36" xr10:uidLastSave="{00000000-0000-0000-0000-000000000000}"/>
  <bookViews>
    <workbookView xWindow="-120" yWindow="-120" windowWidth="29040" windowHeight="15840" tabRatio="879" firstSheet="4" activeTab="1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1" i="19"/>
  <c r="G603" i="19"/>
  <c r="G606" i="19"/>
  <c r="G607" i="19"/>
  <c r="G608" i="19"/>
  <c r="G609" i="19"/>
  <c r="G610" i="19"/>
  <c r="G611" i="19"/>
  <c r="G613" i="19"/>
  <c r="G615" i="19"/>
  <c r="F604" i="19"/>
  <c r="F605" i="19"/>
  <c r="F607" i="19"/>
  <c r="F615" i="19"/>
  <c r="F598" i="19"/>
  <c r="D598" i="9"/>
  <c r="G582" i="9" s="1"/>
  <c r="F580" i="9"/>
  <c r="D616" i="19"/>
  <c r="G600" i="19" s="1"/>
  <c r="C616" i="19"/>
  <c r="F606" i="19" s="1"/>
  <c r="F613" i="19" l="1"/>
  <c r="F601" i="19"/>
  <c r="F600" i="19"/>
  <c r="F602" i="19"/>
  <c r="G605" i="19"/>
  <c r="F603" i="19"/>
  <c r="F614" i="19"/>
  <c r="F612" i="19"/>
  <c r="F611" i="19"/>
  <c r="F599" i="19"/>
  <c r="F610" i="19"/>
  <c r="G598" i="19"/>
  <c r="G616" i="19" s="1"/>
  <c r="G604" i="19"/>
  <c r="F609" i="19"/>
  <c r="F608" i="19"/>
  <c r="G614" i="19"/>
  <c r="G602"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G591" i="19" l="1"/>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C300" i="8"/>
  <c r="F292" i="8"/>
  <c r="D292" i="8"/>
  <c r="D300" i="8"/>
  <c r="C290" i="8"/>
  <c r="D290" i="8"/>
  <c r="C293"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<sst xmlns="http://schemas.openxmlformats.org/spreadsheetml/2006/main" count="5118" uniqueCount="2775">
  <si>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</si>
  <si>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</si>
  <si>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</si>
  <si>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</si>
  <si>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</si>
  <si>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</si>
  <si>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</si>
  <si>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</si>
  <si>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</si>
  <si>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</si>
  <si>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</si>
  <si>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</si>
  <si>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</si>
  <si>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</si>
  <si>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</si>
  <si>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</si>
  <si>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</si>
  <si>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</si>
  <si>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</si>
  <si>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</si>
  <si>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</si>
  <si>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</si>
  <si>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</si>
  <si>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</si>
  <si>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</si>
  <si>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</si>
  <si>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</si>
  <si>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</si>
  <si>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</si>
  <si>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</si>
  <si>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</si>
  <si>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</si>
  <si>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</si>
  <si>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</si>
  <si>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</si>
  <si>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</si>
  <si>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</si>
  <si>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</si>
  <si>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</si>
  <si>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</si>
  <si>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</si>
  <si>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</si>
  <si>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</si>
  <si>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</si>
  <si>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</si>
  <si>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</si>
  <si>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</si>
  <si>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</si>
  <si>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</si>
  <si>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</si>
  <si>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</si>
  <si>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</si>
  <si>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</si>
  <si>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</si>
  <si>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</si>
  <si>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</si>
  <si>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</si>
  <si>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</si>
  <si>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</si>
  <si>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</si>
  <si>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</si>
  <si>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</si>
  <si>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</si>
  <si>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</si>
  <si>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</si>
  <si>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</si>
  <si>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</si>
  <si>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</si>
  <si>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</si>
  <si>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</si>
  <si>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</si>
  <si>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</si>
  <si>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</si>
  <si>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</si>
  <si>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</si>
  <si>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</si>
  <si>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</si>
  <si>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</si>
  <si>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</si>
  <si>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</si>
  <si>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</si>
  <si>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</si>
  <si>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</si>
  <si>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</si>
  <si>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</si>
  <si>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</si>
  <si>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</si>
  <si>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</si>
  <si>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</si>
  <si>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</si>
  <si>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</si>
  <si>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</si>
  <si>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</si>
  <si>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</si>
  <si>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</si>
  <si>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</si>
  <si>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</si>
  <si>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</si>
  <si>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</si>
  <si>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</si>
  <si>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</si>
  <si>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</si>
  <si>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</si>
  <si>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</si>
  <si>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</si>
  <si>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</si>
  <si>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</si>
  <si>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</si>
  <si>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</si>
  <si>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</si>
  <si>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</si>
  <si>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</si>
  <si>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</si>
  <si>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</si>
  <si>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</si>
  <si>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</si>
  <si>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</si>
  <si>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</si>
  <si>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</si>
  <si>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</si>
  <si>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</si>
  <si>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</si>
  <si>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</si>
  <si>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</si>
  <si>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</si>
  <si>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</si>
  <si>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</si>
  <si>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</si>
  <si>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</si>
  <si>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</si>
  <si>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</si>
  <si>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</si>
  <si>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</si>
  <si>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</si>
  <si>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</si>
  <si>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</si>
  <si>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</si>
  <si>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</si>
  <si>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</si>
  <si>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</si>
  <si>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</si>
  <si>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</si>
  <si>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</si>
  <si>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</si>
  <si>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</si>
  <si>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</si>
  <si>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</si>
  <si>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</si>
  <si>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</si>
  <si>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</si>
  <si>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</si>
  <si>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</si>
  <si>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</si>
  <si>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</si>
  <si>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</si>
  <si>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</si>
  <si>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</si>
  <si>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</si>
  <si>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</si>
  <si>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</si>
  <si>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</si>
  <si>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</si>
  <si>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</si>
  <si>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</si>
  <si>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</si>
  <si>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</si>
  <si>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</si>
  <si>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</si>
  <si>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</si>
  <si>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</si>
  <si>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</si>
  <si>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</si>
  <si>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</si>
  <si>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</si>
  <si>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</si>
  <si>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</si>
  <si>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</si>
  <si>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</si>
  <si>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</si>
  <si>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</si>
  <si>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</si>
  <si>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</si>
  <si>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</si>
  <si>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</si>
  <si>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</si>
  <si>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</si>
  <si>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</si>
  <si>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</si>
  <si>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</si>
  <si>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</si>
  <si>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</si>
  <si>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</si>
  <si>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</si>
  <si>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</si>
  <si>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</si>
  <si>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</si>
  <si>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</si>
  <si>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</si>
  <si>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</si>
  <si>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</si>
  <si>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</si>
  <si>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</si>
  <si>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</si>
  <si>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</si>
  <si>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</si>
  <si>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</si>
  <si>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</si>
  <si>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</si>
  <si>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</si>
  <si>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</si>
  <si>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</si>
  <si>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</si>
  <si>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</si>
  <si>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</si>
  <si>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</si>
  <si>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</si>
  <si>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</si>
  <si>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</si>
  <si>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</si>
  <si>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</si>
  <si>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</si>
  <si>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</si>
  <si>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</si>
  <si>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</si>
  <si>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</si>
  <si>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</si>
  <si>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</si>
  <si>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</si>
  <si>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</si>
  <si>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</si>
  <si>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</si>
  <si>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</si>
  <si>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</si>
  <si>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</si>
  <si>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</si>
  <si>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</si>
  <si>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</si>
  <si>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</si>
  <si>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</si>
  <si>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</si>
  <si>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</si>
  <si>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</si>
  <si>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</si>
  <si>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</si>
  <si>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</si>
  <si>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</si>
  <si>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</si>
  <si>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</si>
  <si>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</si>
  <si>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</si>
  <si>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</si>
  <si>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</si>
  <si>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</si>
  <si>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</si>
  <si>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</si>
  <si>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</si>
  <si>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</si>
  <si>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</si>
  <si>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</si>
  <si>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</si>
  <si>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</si>
  <si>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</si>
  <si>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</si>
  <si>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</si>
  <si>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</si>
  <si>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</si>
  <si>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</si>
  <si>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</si>
  <si>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</si>
  <si>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</si>
  <si>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</si>
  <si>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</si>
  <si>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</si>
  <si>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</si>
  <si>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</si>
  <si>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</si>
  <si>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</si>
  <si>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</si>
  <si>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</si>
  <si>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</si>
  <si>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</si>
  <si>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</si>
  <si>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</si>
  <si>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</si>
  <si>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</si>
  <si>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</si>
  <si>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</si>
  <si>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</si>
  <si>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</si>
  <si>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</si>
  <si>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</si>
  <si>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</si>
  <si>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</si>
  <si>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</si>
  <si>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</si>
  <si>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</si>
  <si>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</si>
  <si>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</si>
  <si>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</si>
  <si>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</si>
  <si>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</si>
  <si>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</si>
  <si>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</si>
  <si>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</si>
  <si>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</si>
  <si>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</si>
  <si>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</si>
  <si>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</si>
  <si>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</si>
  <si>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</si>
  <si>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</si>
  <si>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</si>
  <si>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</si>
  <si>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</si>
  <si>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</si>
  <si>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</si>
  <si>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</si>
  <si>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</si>
  <si>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</si>
  <si>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</si>
  <si>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</si>
  <si>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</si>
  <si>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</si>
  <si>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</si>
  <si>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</si>
  <si>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</si>
  <si>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</si>
  <si>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</si>
  <si>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</si>
  <si>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</si>
  <si>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</si>
  <si>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</si>
  <si>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</si>
  <si>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</si>
  <si>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</si>
  <si>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</si>
  <si>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</si>
  <si>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</si>
  <si>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</si>
  <si>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</si>
  <si>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</si>
  <si>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</si>
  <si>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</si>
  <si>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</si>
  <si>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</si>
  <si>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</si>
  <si>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</si>
  <si>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</si>
  <si>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</si>
  <si>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</si>
  <si>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</si>
  <si>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</si>
  <si>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</si>
  <si>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</si>
  <si>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</si>
  <si>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</si>
  <si>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</si>
  <si>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</si>
  <si>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</si>
  <si>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</si>
  <si>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</si>
  <si>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</si>
  <si>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</si>
  <si>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</si>
  <si>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</si>
  <si>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</si>
  <si>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</si>
  <si>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</si>
  <si>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</si>
  <si>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</si>
  <si>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</si>
  <si>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</si>
  <si>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</si>
  <si>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</si>
  <si>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</si>
  <si>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</si>
  <si>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</si>
  <si>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</si>
  <si>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</si>
  <si>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</si>
  <si>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</si>
  <si>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</si>
  <si>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</si>
  <si>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</si>
  <si>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</si>
  <si>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</si>
  <si>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</si>
  <si>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</si>
  <si>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</si>
  <si>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</si>
  <si>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</si>
  <si>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</si>
  <si>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</si>
  <si>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</si>
  <si>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</si>
  <si>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</si>
  <si>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</si>
  <si>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</si>
  <si>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</si>
  <si>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</si>
  <si>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</si>
  <si>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</si>
  <si>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</si>
  <si>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</si>
  <si>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</si>
  <si>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</si>
  <si>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</si>
  <si>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</si>
  <si>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</si>
  <si>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</si>
  <si>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</si>
  <si>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</si>
  <si>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</si>
  <si>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</si>
  <si>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</si>
  <si>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</si>
  <si>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</si>
  <si>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</si>
  <si>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</si>
  <si>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</si>
  <si>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</si>
  <si>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</si>
  <si>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</si>
  <si>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</si>
  <si>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</si>
  <si>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</si>
  <si>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</si>
  <si>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</si>
  <si>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</si>
  <si>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</si>
  <si>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</si>
  <si>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</si>
  <si>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</si>
  <si>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</si>
  <si>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</si>
  <si>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</si>
  <si>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</si>
  <si>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</si>
  <si>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</si>
  <si>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</si>
  <si>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</si>
  <si>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</si>
  <si>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</si>
  <si>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</si>
  <si>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</si>
  <si>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</si>
  <si>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</si>
  <si>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</si>
  <si>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</si>
  <si>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</si>
  <si>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</si>
  <si>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</si>
  <si>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</si>
  <si>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</si>
  <si>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</si>
  <si>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</si>
  <si>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</si>
  <si>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</si>
  <si>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</si>
  <si>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</si>
  <si>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</si>
  <si>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</si>
  <si>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</si>
  <si>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</si>
  <si>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</si>
  <si>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</si>
  <si>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</si>
  <si>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</si>
  <si>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</si>
  <si>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</si>
  <si>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</si>
  <si>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</si>
  <si>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</si>
  <si>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</si>
  <si>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</si>
  <si>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</si>
  <si>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</si>
  <si>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</si>
  <si>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</si>
  <si>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</si>
  <si>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</si>
  <si>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</si>
  <si>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</si>
  <si>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</si>
  <si>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</si>
  <si>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</si>
  <si>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</si>
  <si>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</si>
  <si>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</si>
  <si>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</si>
  <si>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</si>
  <si>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</si>
  <si>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</si>
  <si>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</si>
  <si>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</si>
  <si>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</si>
  <si>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</si>
  <si>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</si>
  <si>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</si>
  <si>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</si>
  <si>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</si>
  <si>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</si>
  <si>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</si>
  <si>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</si>
  <si>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</si>
  <si>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</si>
  <si>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</si>
  <si>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</si>
  <si>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</si>
  <si>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</si>
  <si>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</si>
  <si>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</si>
  <si>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</si>
  <si>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</si>
  <si>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</si>
  <si>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</si>
  <si>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</si>
  <si>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</si>
  <si>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</si>
  <si>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</si>
  <si>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</si>
  <si>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</si>
  <si>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</si>
  <si>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</si>
  <si>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</si>
  <si>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</si>
  <si>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</si>
  <si>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</si>
  <si>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</si>
  <si>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</si>
  <si>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</si>
  <si>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</si>
  <si>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</si>
  <si>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</si>
  <si>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</si>
  <si>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</si>
  <si>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</si>
  <si>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</si>
  <si>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</si>
  <si>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</si>
  <si>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</si>
  <si>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</si>
  <si>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</si>
  <si>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</si>
  <si>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</si>
  <si>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</si>
  <si>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</si>
  <si>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</si>
  <si>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</si>
  <si>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</si>
  <si>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</si>
  <si>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</si>
  <si>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</si>
  <si>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</si>
  <si>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</si>
  <si>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</si>
  <si>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</si>
  <si>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</si>
  <si>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</si>
  <si>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</si>
  <si>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</si>
  <si>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</si>
  <si>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</si>
  <si>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</si>
  <si>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</si>
  <si>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</si>
  <si>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</si>
  <si>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</si>
  <si>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</si>
  <si>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</si>
  <si>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</si>
  <si>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</si>
  <si>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</si>
  <si>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</si>
  <si>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</si>
  <si>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</si>
  <si>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</si>
  <si>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</si>
  <si>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</si>
  <si>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</si>
  <si>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</si>
  <si>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</si>
  <si>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</si>
  <si>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</si>
  <si>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</si>
  <si>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</si>
  <si>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</si>
  <si>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</si>
  <si>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</si>
  <si>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</si>
  <si>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</si>
  <si>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</si>
  <si>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</si>
  <si>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</si>
  <si>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</si>
  <si>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</si>
  <si>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</si>
  <si>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</si>
  <si>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</si>
  <si>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</si>
  <si>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</si>
  <si>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</si>
  <si>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</si>
  <si>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</si>
  <si>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</si>
  <si>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</si>
  <si>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</si>
  <si>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</si>
  <si>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</si>
  <si>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</si>
  <si>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</si>
  <si>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</si>
  <si>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</si>
  <si>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</si>
  <si>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</si>
  <si>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</si>
  <si>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</si>
  <si>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</si>
  <si>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</si>
  <si>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</si>
  <si>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</si>
  <si>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</si>
  <si>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</si>
  <si>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</si>
  <si>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</si>
  <si>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</si>
  <si>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</si>
  <si>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</si>
  <si>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</si>
  <si>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</si>
  <si>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</si>
  <si>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</si>
  <si>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</si>
  <si>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</si>
  <si>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</si>
  <si>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</si>
  <si>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</si>
  <si>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</si>
  <si>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</si>
  <si>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</si>
  <si>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</si>
  <si>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</si>
  <si>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</si>
  <si>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</si>
  <si>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</si>
  <si>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</si>
  <si>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</si>
  <si>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</si>
  <si>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</si>
  <si>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</si>
  <si>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</si>
  <si>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</si>
  <si>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</si>
  <si>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</si>
  <si>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</si>
  <si>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</si>
  <si>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</si>
  <si>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</si>
  <si>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</si>
  <si>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</si>
  <si>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</si>
  <si>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</si>
  <si>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</si>
  <si>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</si>
  <si>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</si>
  <si>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</si>
  <si>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</si>
  <si>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</si>
  <si>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</si>
  <si>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</si>
  <si>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</si>
  <si>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</si>
  <si>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</si>
  <si>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</si>
  <si>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</si>
  <si>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</si>
  <si>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</si>
  <si>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</si>
  <si>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</si>
  <si>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</si>
  <si>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</si>
  <si>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</si>
  <si>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</si>
  <si>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</si>
  <si>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</si>
  <si>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</si>
  <si>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</si>
  <si>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</si>
  <si>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</si>
  <si>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</si>
  <si>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</si>
  <si>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</si>
  <si>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</si>
  <si>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</si>
  <si>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</si>
  <si>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</si>
  <si>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</si>
  <si>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</si>
  <si>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</si>
  <si>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</si>
  <si>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</si>
  <si>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</si>
  <si>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</si>
  <si>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</si>
  <si>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</si>
  <si>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</si>
  <si>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</si>
  <si>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</si>
  <si>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</si>
  <si>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</si>
  <si>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</si>
  <si>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</si>
  <si>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</si>
  <si>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</si>
  <si>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</si>
  <si>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</si>
  <si>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</si>
  <si>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</si>
  <si>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</si>
  <si>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</si>
  <si>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</si>
  <si>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</si>
  <si>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</si>
  <si>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</si>
  <si>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</si>
  <si>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</si>
  <si>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</si>
  <si>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</si>
  <si>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</si>
  <si>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</si>
  <si>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</si>
  <si>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</si>
  <si>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</si>
  <si>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</si>
  <si>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</si>
  <si>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</si>
  <si>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</si>
  <si>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</si>
  <si>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</si>
  <si>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</si>
  <si>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</si>
  <si>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</si>
  <si>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</si>
  <si>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</si>
  <si>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</si>
  <si>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</si>
  <si>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</si>
  <si>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</si>
  <si>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</si>
  <si>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</si>
  <si>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</si>
  <si>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</si>
  <si>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</si>
  <si>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</si>
  <si>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</si>
  <si>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</si>
  <si>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</si>
  <si>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</si>
  <si>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</si>
  <si>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</si>
  <si>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</si>
  <si>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</si>
  <si>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</si>
  <si>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</si>
  <si>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</si>
  <si>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</si>
  <si>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</si>
  <si>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</si>
  <si>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</si>
  <si>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</si>
  <si>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</si>
  <si>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</si>
  <si>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</si>
  <si>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</si>
  <si>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</si>
  <si>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</si>
  <si>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</si>
  <si>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</si>
  <si>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</si>
  <si>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</si>
  <si>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</si>
  <si>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</si>
  <si>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</si>
  <si>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</si>
  <si>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</si>
  <si>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</si>
  <si>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</si>
  <si>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</si>
  <si>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</si>
  <si>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</si>
  <si>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</si>
  <si>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</si>
  <si>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</si>
  <si>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</si>
  <si>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</si>
  <si>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</si>
  <si>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</si>
  <si>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</si>
  <si>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</si>
  <si>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</si>
  <si>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</si>
  <si>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</si>
  <si>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</si>
  <si>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</si>
  <si>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</si>
  <si>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</si>
  <si>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</si>
  <si>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</si>
  <si>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</si>
  <si>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</si>
  <si>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</si>
  <si>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</si>
  <si>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</si>
  <si>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</si>
  <si>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</si>
  <si>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</si>
  <si>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</si>
  <si>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</si>
  <si>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</si>
  <si>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</si>
  <si>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</si>
  <si>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</si>
  <si>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</si>
  <si>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</si>
  <si>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</si>
  <si>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</si>
  <si>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</si>
  <si>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</si>
  <si>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</si>
  <si>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</si>
  <si>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</si>
  <si>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</si>
  <si>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</si>
  <si>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</si>
  <si>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</si>
  <si>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</si>
  <si>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</si>
  <si>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</si>
  <si>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</si>
  <si>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</si>
  <si>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</si>
  <si>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</si>
  <si>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</si>
  <si>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</si>
  <si>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</si>
  <si>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</si>
  <si>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</si>
  <si>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</si>
  <si>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</si>
  <si>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</si>
  <si>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</si>
  <si>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</si>
  <si>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</si>
  <si>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</si>
  <si>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</si>
  <si>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</si>
  <si>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</si>
  <si>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</si>
  <si>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</si>
  <si>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</si>
  <si>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</si>
  <si>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</si>
  <si>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</si>
  <si>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</si>
  <si>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</si>
  <si>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</si>
  <si>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</si>
  <si>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</si>
  <si>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</si>
  <si>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</si>
  <si>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</si>
  <si>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</si>
  <si>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</si>
  <si>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</si>
  <si>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</si>
  <si>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</si>
  <si>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</si>
  <si>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</si>
  <si>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</si>
  <si>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</si>
  <si>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</si>
  <si>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</si>
  <si>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</si>
  <si>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</si>
  <si>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</si>
  <si>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</si>
  <si>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</si>
  <si>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</si>
  <si>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</si>
  <si>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</si>
  <si>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</si>
  <si>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</si>
  <si>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</si>
  <si>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</si>
  <si>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</si>
  <si>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</si>
  <si>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</si>
  <si>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</si>
  <si>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</si>
  <si>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</si>
  <si>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</si>
  <si>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</si>
  <si>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</si>
  <si>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</si>
  <si>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</si>
  <si>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</si>
  <si>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</si>
  <si>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</si>
  <si>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</si>
  <si>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</si>
  <si>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</si>
  <si>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</si>
  <si>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</si>
  <si>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</si>
  <si>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</si>
  <si>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</si>
  <si>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</si>
  <si>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</si>
  <si>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</si>
  <si>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</si>
  <si>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</si>
  <si>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</si>
  <si>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</si>
  <si>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</si>
  <si>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</si>
  <si>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</si>
  <si>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</si>
  <si>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</si>
  <si>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</si>
  <si>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</si>
  <si>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</si>
  <si>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</si>
  <si>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</si>
  <si>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</si>
  <si>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</si>
  <si>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</si>
  <si>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</si>
  <si>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</si>
  <si>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</si>
  <si>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</si>
  <si>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</si>
  <si>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</si>
  <si>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</si>
  <si>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</si>
  <si>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</si>
  <si>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</si>
  <si>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</si>
  <si>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</si>
  <si>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</si>
  <si>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</si>
  <si>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</si>
  <si>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</si>
  <si>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</si>
  <si>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</si>
  <si>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</si>
  <si>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</si>
  <si>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</si>
  <si>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</si>
  <si>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</si>
  <si>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</si>
  <si>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</si>
  <si>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</si>
  <si>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</si>
  <si>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</si>
  <si>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</si>
  <si>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</si>
  <si>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</si>
  <si>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</si>
  <si>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</si>
  <si>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</si>
  <si>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</si>
  <si>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</si>
  <si>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</si>
  <si>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</si>
  <si>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</si>
  <si>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</si>
  <si>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</si>
  <si>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</si>
  <si>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</si>
  <si>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</si>
  <si>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</si>
  <si>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</si>
  <si>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</si>
  <si>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</si>
  <si>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</si>
  <si>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</si>
  <si>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</si>
  <si>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</si>
  <si>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</si>
  <si>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</si>
  <si>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</si>
  <si>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</si>
  <si>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</si>
  <si>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</si>
  <si>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</si>
  <si>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</si>
  <si>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</si>
  <si>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</si>
  <si>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</si>
  <si>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</si>
  <si>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</si>
  <si>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</si>
  <si>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</si>
  <si>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</si>
  <si>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</si>
  <si>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</si>
  <si>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</si>
  <si>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</si>
  <si>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</si>
  <si>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</si>
  <si>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</si>
  <si>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</si>
  <si>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</si>
  <si>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</si>
  <si>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</si>
  <si>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</si>
  <si>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</si>
  <si>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</si>
  <si>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</si>
  <si>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</si>
  <si>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</si>
  <si>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</si>
  <si>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</si>
  <si>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</si>
  <si>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</si>
  <si>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</si>
  <si>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</si>
  <si>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</si>
  <si>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</si>
  <si>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</si>
  <si>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</si>
  <si>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</si>
  <si>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</si>
  <si>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</si>
  <si>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</si>
  <si>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</si>
  <si>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</si>
  <si>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</si>
  <si>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</si>
  <si>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</si>
  <si>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</si>
  <si>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</si>
  <si>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</si>
  <si>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</si>
  <si>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</si>
  <si>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</si>
  <si>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</si>
  <si>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</si>
  <si>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</si>
  <si>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</si>
  <si>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</si>
  <si>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</si>
  <si>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</si>
  <si>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</si>
  <si>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</si>
  <si>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</si>
  <si>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</si>
  <si>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</si>
  <si>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</si>
  <si>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</si>
  <si>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</si>
  <si>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</si>
  <si>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</si>
  <si>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</si>
  <si>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</si>
  <si>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</si>
  <si>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</si>
  <si>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</si>
  <si>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</si>
  <si>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</si>
  <si>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</si>
  <si>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</si>
  <si>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</si>
  <si>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</si>
  <si>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</si>
  <si>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</si>
  <si>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</si>
  <si>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</si>
  <si>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</si>
  <si>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</si>
  <si>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</si>
  <si>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</si>
  <si>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</si>
  <si>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</si>
  <si>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</si>
  <si>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</si>
  <si>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</si>
  <si>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</si>
  <si>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</si>
  <si>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</si>
  <si>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</si>
  <si>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</si>
  <si>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</si>
  <si>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</si>
  <si>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</si>
  <si>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</si>
  <si>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</si>
  <si>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</si>
  <si>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</si>
  <si>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</si>
  <si>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</si>
  <si>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</si>
  <si>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</si>
  <si>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</si>
  <si>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</si>
  <si>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</si>
  <si>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</si>
  <si>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</si>
  <si>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</si>
  <si>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</si>
  <si>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</si>
  <si>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</si>
  <si>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</si>
  <si>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</si>
  <si>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</si>
  <si>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</si>
  <si>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</si>
  <si>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</si>
  <si>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</si>
  <si>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</si>
  <si>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</si>
  <si>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</si>
  <si>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</si>
  <si>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</si>
  <si>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</si>
  <si>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</si>
  <si>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</si>
  <si>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</si>
  <si>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</si>
  <si>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</si>
  <si>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</si>
  <si>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</si>
  <si>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</si>
  <si>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</si>
  <si>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</si>
  <si>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</si>
  <si>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</si>
  <si>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</si>
  <si>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</si>
  <si>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</si>
  <si>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</si>
  <si>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</si>
  <si>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</si>
  <si>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</si>
  <si>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</si>
  <si>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</si>
  <si>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</si>
  <si>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</si>
  <si>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</si>
  <si>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</si>
  <si>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</si>
  <si>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</si>
  <si>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</si>
  <si>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</si>
  <si>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</si>
  <si>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</si>
  <si>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</si>
  <si>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</si>
  <si>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</si>
  <si>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</si>
  <si>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</si>
  <si>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</si>
  <si>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</si>
  <si>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</si>
  <si>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</si>
  <si>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</si>
  <si>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</si>
  <si>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</si>
  <si>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</si>
  <si>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</si>
  <si>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</si>
  <si>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</si>
  <si>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</si>
  <si>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</si>
  <si>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</si>
  <si>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</si>
  <si>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</si>
  <si>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</si>
  <si>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</si>
  <si>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</si>
  <si>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</si>
  <si>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</si>
  <si>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</si>
  <si>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</si>
  <si>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</si>
  <si>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</si>
  <si>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</si>
  <si>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</si>
  <si>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</si>
  <si>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</si>
  <si>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</si>
  <si>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</si>
  <si>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</si>
  <si>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</si>
  <si>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</si>
  <si>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</si>
  <si>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</si>
  <si>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</si>
  <si>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</si>
  <si>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</si>
  <si>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</si>
  <si>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</si>
  <si>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</si>
  <si>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</si>
  <si>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</si>
  <si>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</si>
  <si>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</si>
  <si>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</si>
  <si>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</si>
  <si>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</si>
  <si>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</si>
  <si>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</si>
  <si>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</si>
  <si>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</si>
  <si>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</si>
  <si>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</si>
  <si>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</si>
  <si>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</si>
  <si>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</si>
  <si>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</si>
  <si>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</si>
  <si>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</si>
  <si>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</si>
  <si>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</si>
  <si>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</si>
  <si>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</si>
  <si>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</si>
  <si>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</si>
  <si>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</si>
  <si>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</si>
  <si>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</si>
  <si>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</si>
  <si>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</si>
  <si>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</si>
  <si>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</si>
  <si>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</si>
  <si>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</si>
  <si>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</si>
  <si>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</si>
  <si>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</si>
  <si>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</si>
  <si>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</si>
  <si>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</si>
  <si>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</si>
  <si>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</si>
  <si>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</si>
  <si>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</si>
  <si>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</si>
  <si>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</si>
  <si>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</si>
  <si>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</si>
  <si>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</si>
  <si>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</si>
  <si>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</si>
  <si>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</si>
  <si>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</si>
  <si>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</si>
  <si>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</si>
  <si>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</si>
  <si>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</si>
  <si>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</si>
  <si>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</si>
  <si>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</si>
  <si>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</si>
  <si>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</si>
  <si>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</si>
  <si>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</si>
  <si>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</si>
  <si>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</si>
  <si>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</si>
  <si>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</si>
  <si>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</si>
  <si>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</si>
  <si>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</si>
  <si>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</si>
  <si>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</si>
  <si>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</si>
  <si>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</si>
  <si>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</si>
  <si>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</si>
  <si>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</si>
  <si>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</si>
  <si>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</si>
  <si>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</si>
  <si>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</si>
  <si>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</si>
  <si>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</si>
  <si>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</si>
  <si>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</si>
  <si>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</si>
  <si>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</si>
  <si>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</si>
  <si>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</si>
  <si>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</si>
  <si>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</si>
  <si>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</si>
  <si>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</si>
  <si>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</si>
  <si>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</si>
  <si>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</si>
  <si>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</si>
  <si>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</si>
  <si>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</si>
  <si>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</si>
  <si>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</si>
  <si>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</si>
  <si>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</si>
  <si>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</si>
  <si>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</si>
  <si>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</si>
  <si>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</si>
  <si>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</si>
  <si>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</si>
  <si>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</si>
  <si>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</si>
  <si>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</si>
  <si>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</si>
  <si>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</si>
  <si>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</si>
  <si>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</si>
  <si>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</si>
  <si>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</si>
  <si>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</si>
  <si>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</si>
  <si>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</si>
  <si>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</si>
  <si>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</si>
  <si>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</si>
  <si>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</si>
  <si>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</si>
  <si>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</si>
  <si>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</si>
  <si>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</si>
  <si>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</si>
  <si>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</si>
  <si>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</si>
  <si>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</si>
  <si>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</si>
  <si>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</si>
  <si>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</si>
  <si>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</si>
  <si>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</si>
  <si>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</si>
  <si>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</si>
  <si>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</si>
  <si>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</si>
  <si>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</si>
  <si>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</si>
  <si>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</si>
  <si>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</si>
  <si>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</si>
  <si>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</si>
  <si>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</si>
  <si>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</si>
  <si>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</si>
  <si>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</si>
  <si>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</si>
  <si>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</si>
  <si>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</si>
  <si>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</si>
  <si>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</si>
  <si>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</si>
  <si>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</si>
  <si>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</si>
  <si>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</si>
  <si>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</si>
  <si>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</si>
  <si>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</si>
  <si>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</si>
  <si>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</si>
  <si>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</si>
  <si>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</si>
  <si>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</si>
  <si>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</si>
  <si>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</si>
  <si>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</si>
  <si>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</si>
  <si>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</si>
  <si>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</si>
  <si>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</si>
  <si>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</si>
  <si>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</si>
  <si>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</si>
  <si>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</si>
  <si>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</si>
  <si>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</si>
  <si>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</si>
  <si>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</si>
  <si>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</si>
  <si>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</si>
  <si>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</si>
  <si>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</si>
  <si>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</si>
  <si>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</si>
  <si>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</si>
  <si>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</si>
  <si>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</si>
  <si>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</si>
  <si>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</si>
  <si>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</si>
  <si>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</si>
  <si>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</si>
  <si>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</si>
  <si>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</si>
  <si>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</si>
  <si>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</si>
  <si>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</si>
  <si>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</si>
  <si>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</si>
  <si>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</si>
  <si>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</si>
  <si>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</si>
  <si>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</si>
  <si>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</si>
  <si>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</si>
  <si>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</si>
  <si>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</si>
  <si>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</si>
  <si>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</si>
  <si>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</si>
  <si>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</si>
  <si>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</si>
  <si>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</si>
  <si>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</si>
  <si>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</si>
  <si>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</si>
  <si>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</si>
  <si>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</si>
  <si>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</si>
  <si>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</si>
  <si>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</si>
  <si>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</si>
  <si>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</si>
  <si>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</si>
  <si>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</si>
  <si>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</si>
  <si>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</si>
  <si>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</si>
  <si>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</si>
  <si>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</si>
  <si>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</si>
  <si>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</si>
  <si>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</si>
  <si>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</si>
  <si>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</si>
  <si>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</si>
  <si>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</si>
  <si>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</si>
  <si>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</si>
  <si>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</si>
  <si>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</si>
  <si>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</si>
  <si>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</si>
  <si>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</si>
  <si>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</si>
  <si>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</si>
  <si>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</si>
  <si>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</si>
  <si>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</si>
  <si>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</si>
  <si>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</si>
  <si>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</si>
  <si>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</si>
  <si>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</si>
  <si>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</si>
  <si>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</si>
  <si>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</si>
  <si>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</si>
  <si>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</si>
  <si>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</si>
  <si>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</si>
  <si>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</si>
  <si>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</si>
  <si>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</si>
  <si>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</si>
  <si>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</si>
  <si>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</si>
  <si>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</si>
  <si>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</si>
  <si>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</si>
  <si>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</si>
  <si>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</si>
  <si>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</si>
  <si>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</si>
  <si>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</si>
  <si>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</si>
  <si>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</si>
  <si>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</si>
  <si>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</si>
  <si>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</si>
  <si>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</si>
  <si>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</si>
  <si>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</si>
  <si>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</si>
  <si>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</si>
  <si>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</si>
  <si>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</si>
  <si>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</si>
  <si>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</si>
  <si>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</si>
  <si>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</si>
  <si>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</si>
  <si>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</si>
  <si>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</si>
  <si>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</si>
  <si>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</si>
  <si>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</si>
  <si>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</si>
  <si>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</si>
  <si>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</si>
  <si>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</si>
  <si>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</si>
  <si>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</si>
  <si>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</si>
  <si>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</si>
  <si>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</si>
  <si>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</si>
  <si>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</si>
  <si>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</si>
  <si>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</si>
  <si>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</si>
  <si>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</si>
  <si>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</si>
  <si>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</si>
  <si>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</si>
  <si>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</si>
  <si>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</si>
  <si>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</si>
  <si>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</si>
  <si>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</si>
  <si>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</si>
  <si>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</si>
  <si>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</si>
  <si>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</si>
  <si>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</si>
  <si>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</si>
  <si>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</si>
  <si>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</si>
  <si>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</si>
  <si>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</si>
  <si>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</si>
  <si>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</si>
  <si>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</si>
  <si>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</si>
  <si>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</si>
  <si>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</si>
  <si>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</si>
  <si>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</si>
  <si>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</si>
  <si>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</si>
  <si>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</si>
  <si>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</si>
  <si>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</si>
  <si>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</si>
  <si>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</si>
  <si>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</si>
  <si>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</si>
  <si>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</si>
  <si>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</si>
  <si>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</si>
  <si>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</si>
  <si>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</si>
  <si>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</si>
  <si>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</si>
  <si>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</si>
  <si>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</si>
  <si>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</si>
  <si>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</si>
  <si>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</si>
  <si>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</si>
  <si>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</si>
  <si>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</si>
  <si>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</si>
  <si>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</si>
  <si>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</si>
  <si>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</si>
  <si>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</si>
  <si>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</si>
  <si>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</si>
  <si>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</si>
  <si>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</si>
  <si>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</si>
  <si>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</si>
  <si>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</si>
  <si>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</si>
  <si>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</si>
  <si>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</si>
  <si>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</si>
  <si>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</si>
  <si>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</si>
  <si>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</si>
  <si>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</si>
  <si>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</si>
  <si>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</si>
  <si>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</si>
  <si>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</si>
  <si>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</si>
  <si>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</si>
  <si>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</si>
  <si>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</si>
  <si>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</si>
  <si>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</si>
  <si>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</si>
  <si>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</si>
  <si>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</si>
  <si>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</si>
  <si>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</si>
  <si>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</si>
  <si>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</si>
  <si>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</si>
  <si>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</si>
  <si>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</si>
  <si>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</si>
  <si>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</si>
  <si>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</si>
  <si>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</si>
  <si>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</si>
  <si>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</si>
  <si>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</si>
  <si>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</si>
  <si>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</si>
  <si>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</si>
  <si>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</si>
  <si>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</si>
  <si>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</si>
  <si>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</si>
  <si>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</si>
  <si>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</si>
  <si>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</si>
  <si>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</si>
  <si>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</si>
  <si>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</si>
  <si>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</si>
  <si>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</si>
  <si>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</si>
  <si>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</si>
  <si>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</si>
  <si>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</si>
  <si>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</si>
  <si>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</si>
  <si>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</si>
  <si>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</si>
  <si>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</si>
  <si>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</si>
  <si>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</si>
  <si>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</si>
  <si>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</si>
  <si>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</si>
  <si>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</si>
  <si>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</si>
  <si>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</si>
  <si>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</si>
  <si>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</si>
  <si>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</si>
  <si>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</si>
  <si>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</si>
  <si>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</si>
  <si>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</si>
  <si>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</si>
  <si>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</si>
  <si>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</si>
  <si>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</si>
  <si>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</si>
  <si>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</si>
  <si>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</si>
  <si>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</si>
  <si>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</si>
  <si>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</si>
  <si>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</si>
  <si>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</si>
  <si>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</si>
  <si>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</si>
  <si>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</si>
  <si>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</si>
  <si>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</si>
  <si>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</si>
  <si>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</si>
  <si>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</si>
  <si>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</si>
  <si>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</si>
  <si>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</si>
  <si>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</si>
  <si>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</si>
  <si>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</si>
  <si>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</si>
  <si>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</si>
  <si>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</si>
  <si>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</si>
  <si>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</si>
  <si>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</si>
  <si>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</si>
  <si>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</si>
  <si>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</si>
  <si>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</si>
  <si>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</si>
  <si>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</si>
  <si>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</si>
  <si>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</si>
  <si>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</si>
  <si>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</si>
  <si>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</si>
  <si>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</si>
  <si>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</si>
  <si>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</si>
  <si>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</si>
  <si>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</si>
  <si>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</si>
  <si>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</si>
  <si>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</si>
  <si>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</si>
  <si>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</si>
  <si>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</si>
  <si>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</si>
  <si>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</si>
  <si>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</si>
  <si>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</si>
  <si>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</si>
  <si>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</si>
  <si>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</si>
  <si>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</si>
  <si>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</si>
  <si>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</si>
  <si>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</si>
  <si>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</si>
  <si>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</si>
  <si>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</si>
  <si>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</si>
  <si>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</si>
  <si>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</si>
  <si>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</si>
  <si>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</si>
  <si>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</si>
  <si>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</si>
  <si>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</si>
  <si>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</si>
  <si>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</si>
  <si>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</si>
  <si>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</si>
  <si>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</si>
  <si>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</si>
  <si>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</si>
  <si>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</si>
  <si>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</si>
  <si>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</si>
  <si>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</si>
  <si>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</si>
  <si>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</si>
  <si>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</si>
  <si>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</si>
  <si>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</si>
  <si>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</si>
  <si>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</si>
  <si>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</si>
  <si>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</si>
  <si>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</si>
  <si>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</si>
  <si>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</si>
  <si>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</si>
  <si>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</si>
  <si>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</si>
  <si>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</si>
  <si>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</si>
  <si>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</si>
  <si>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</si>
  <si>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</si>
  <si>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</si>
  <si>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</si>
  <si>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</si>
  <si>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</si>
  <si>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</si>
  <si>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</si>
  <si>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</si>
  <si>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</si>
  <si>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</si>
  <si>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</si>
  <si>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</si>
  <si>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</si>
  <si>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</si>
  <si>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</si>
  <si>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</si>
  <si>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</si>
  <si>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</si>
  <si>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</si>
  <si>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</si>
  <si>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</si>
  <si>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</si>
  <si>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</si>
  <si>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</si>
  <si>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</si>
  <si>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</si>
  <si>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</si>
  <si>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</si>
  <si>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</si>
  <si>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</si>
  <si>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</si>
  <si>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</si>
  <si>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</si>
  <si>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</si>
  <si>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</si>
  <si>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</si>
  <si>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</si>
  <si>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</si>
  <si>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</si>
  <si>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</si>
  <si>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</si>
  <si>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</si>
  <si>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</si>
  <si>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</si>
  <si>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</si>
  <si>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</si>
  <si>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</si>
  <si>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</si>
  <si>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</si>
  <si>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</si>
  <si>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</si>
  <si>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</si>
  <si>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</si>
  <si>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</si>
  <si>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</si>
  <si>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</si>
  <si>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</si>
  <si>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</si>
  <si>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</si>
  <si>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</si>
  <si>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</si>
  <si>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</si>
  <si>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</si>
  <si>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</si>
  <si>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</si>
  <si>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</si>
  <si>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</si>
  <si>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</si>
  <si>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</si>
  <si>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</si>
  <si>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</si>
  <si>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</si>
  <si>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</si>
  <si>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</si>
  <si>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</si>
  <si>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</si>
  <si>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</si>
  <si>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</si>
  <si>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</si>
  <si>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</si>
  <si>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</si>
  <si>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</si>
  <si>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</si>
  <si>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</si>
  <si>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</si>
  <si>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</si>
  <si>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</si>
  <si>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</si>
  <si>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</si>
  <si>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</si>
  <si>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</si>
  <si>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</si>
  <si>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</si>
  <si>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</si>
  <si>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</si>
  <si>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</si>
  <si>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</si>
  <si>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</si>
  <si>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</si>
  <si>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</si>
  <si>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</si>
  <si>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</si>
  <si>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</si>
  <si>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</si>
  <si>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</si>
  <si>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</si>
  <si>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</si>
  <si>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</si>
  <si>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</si>
  <si>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</si>
  <si>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</si>
  <si>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</si>
  <si>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</si>
  <si>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</si>
  <si>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</si>
  <si>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</si>
  <si>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</si>
  <si>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</si>
  <si>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</si>
  <si>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</si>
  <si>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</si>
  <si>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</si>
  <si>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</si>
  <si>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</si>
  <si>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</si>
  <si>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</si>
  <si>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</si>
  <si>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</si>
  <si>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</si>
  <si>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</si>
  <si>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</si>
  <si>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</si>
  <si>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</si>
  <si>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</si>
  <si>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</si>
  <si>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</si>
  <si>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</si>
  <si>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</si>
  <si>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</si>
  <si>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</si>
  <si>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</si>
  <si>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</si>
  <si>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</si>
  <si>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</si>
  <si>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</si>
  <si>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</si>
  <si>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</si>
  <si>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</si>
  <si>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</si>
  <si>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</si>
  <si>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</si>
  <si>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</si>
  <si>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</si>
  <si>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</si>
  <si>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</si>
  <si>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</si>
  <si>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</si>
  <si>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</si>
  <si>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</si>
  <si>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</si>
  <si>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</si>
  <si>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</si>
  <si>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</si>
  <si>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</si>
  <si>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</si>
  <si>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</si>
  <si>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</si>
  <si>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</si>
  <si>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</si>
  <si>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</si>
  <si>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</si>
  <si>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</si>
  <si>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</si>
  <si>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</si>
  <si>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</si>
  <si>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</si>
  <si>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</si>
  <si>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</si>
  <si>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</si>
  <si>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</si>
  <si>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</si>
  <si>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</si>
  <si>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</si>
  <si>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</si>
  <si>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</si>
  <si>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</si>
  <si>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</si>
  <si>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</si>
  <si>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</si>
  <si>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</si>
  <si>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</si>
  <si>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</si>
  <si>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</si>
  <si>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</si>
  <si>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</si>
  <si>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</si>
  <si>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</si>
  <si>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</si>
  <si>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</si>
  <si>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</si>
  <si>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</si>
  <si>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</si>
  <si>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</si>
  <si>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</si>
  <si>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</si>
  <si>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</si>
  <si>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</si>
  <si>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</si>
  <si>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</si>
  <si>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</si>
  <si>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</si>
  <si>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</si>
  <si>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</si>
  <si>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</si>
  <si>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</si>
  <si>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</si>
  <si>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</si>
  <si>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</si>
  <si>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</si>
  <si>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</si>
  <si>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</si>
  <si>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</si>
  <si>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</si>
  <si>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</si>
  <si>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</si>
  <si>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</si>
  <si>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</si>
  <si>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</si>
  <si>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</si>
  <si>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</si>
  <si>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</si>
  <si>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</si>
  <si>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</si>
  <si>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</si>
  <si>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</si>
  <si>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</si>
  <si>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</si>
  <si>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</si>
  <si>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</si>
  <si>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</si>
  <si>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</si>
  <si>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</si>
  <si>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</si>
  <si>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</si>
  <si>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</si>
  <si>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</si>
  <si>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</si>
  <si>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</si>
  <si>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</si>
  <si>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</si>
  <si>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</si>
  <si>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</si>
  <si>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</si>
  <si>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</si>
  <si>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</si>
  <si>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</si>
  <si>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</si>
  <si>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</si>
  <si>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</si>
  <si>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</si>
  <si>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</si>
  <si>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</si>
  <si>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</si>
  <si>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</si>
  <si>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</si>
  <si>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</si>
  <si>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</si>
  <si>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</si>
  <si>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</si>
  <si>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</si>
  <si>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</si>
  <si>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</si>
  <si>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</si>
  <si>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</si>
  <si>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</si>
  <si>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</si>
  <si>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</si>
  <si>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</si>
  <si>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</si>
  <si>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</si>
  <si>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</si>
  <si>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</si>
  <si>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</si>
  <si>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</si>
  <si>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</si>
  <si>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</si>
  <si>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</si>
  <si>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</si>
  <si>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</si>
  <si>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</si>
  <si>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</si>
  <si>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</si>
  <si>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</si>
  <si>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</si>
  <si>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</si>
  <si>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</si>
  <si>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</si>
  <si>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</si>
  <si>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</si>
  <si>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</si>
  <si>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</si>
  <si>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</si>
  <si>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</si>
  <si>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</si>
  <si>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</si>
  <si>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</si>
  <si>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</si>
  <si>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</si>
  <si>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</si>
  <si>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</si>
  <si>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</si>
  <si>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</si>
  <si>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</si>
  <si>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</si>
  <si>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</si>
  <si>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</si>
  <si>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</si>
  <si>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</si>
  <si>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</si>
  <si>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</si>
  <si>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</si>
  <si>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</si>
  <si>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</si>
  <si>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</si>
  <si>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</si>
  <si>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</si>
  <si>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</si>
  <si>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</si>
  <si>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</si>
  <si>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</si>
  <si>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</si>
  <si>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</si>
  <si>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</si>
  <si>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</si>
  <si>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</si>
  <si>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</si>
  <si>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</si>
  <si>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</si>
  <si>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</si>
  <si>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</si>
  <si>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</si>
  <si>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</si>
  <si>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</si>
  <si>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</si>
  <si>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</si>
  <si>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</si>
  <si>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</si>
  <si>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</si>
  <si>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</si>
  <si>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</si>
  <si>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</si>
  <si>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</si>
  <si>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</si>
  <si>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</si>
  <si>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</si>
  <si>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</si>
  <si>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</si>
  <si>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</si>
  <si>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</si>
  <si>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</si>
  <si>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</si>
  <si>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</si>
  <si>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</si>
  <si>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</si>
  <si>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</si>
  <si>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</si>
  <si>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</si>
  <si>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</si>
  <si>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</si>
  <si>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</si>
  <si>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</si>
  <si>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</si>
  <si>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</si>
  <si>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</si>
  <si>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</si>
  <si>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</si>
  <si>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</si>
  <si>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</si>
  <si>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</si>
  <si>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</si>
  <si>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</si>
  <si>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</si>
  <si>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</si>
  <si>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</si>
  <si>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</si>
  <si>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</si>
  <si>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</si>
  <si>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</si>
  <si>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</si>
  <si>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</si>
  <si>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</si>
  <si>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</si>
  <si>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</si>
  <si>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</si>
  <si>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</si>
  <si>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</si>
  <si>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</si>
  <si>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</si>
  <si>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</si>
  <si>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</si>
  <si>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</si>
  <si>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</si>
  <si>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</si>
  <si>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</si>
  <si>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</si>
  <si>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</si>
  <si>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</si>
  <si>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</si>
  <si>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</si>
  <si>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</si>
  <si>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</si>
  <si>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</si>
  <si>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</si>
  <si>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</si>
  <si>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</si>
  <si>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</si>
  <si>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</si>
  <si>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</si>
  <si>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</si>
  <si>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</si>
  <si>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</si>
  <si>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</si>
  <si>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</si>
  <si>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</si>
  <si>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</si>
  <si>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</si>
  <si>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</si>
  <si>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</si>
  <si>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</si>
  <si>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</si>
  <si>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</si>
  <si>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</si>
  <si>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</si>
  <si>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</si>
  <si>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</si>
  <si>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</si>
  <si>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</si>
  <si>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</si>
  <si>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</si>
  <si>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</si>
  <si>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</si>
  <si>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</si>
  <si>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</si>
  <si>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</si>
  <si>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</si>
  <si>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</si>
  <si>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</si>
  <si>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</si>
  <si>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</si>
  <si>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</si>
  <si>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</si>
  <si>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</si>
  <si>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</si>
  <si>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</si>
  <si>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</si>
  <si>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</si>
  <si>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</si>
  <si>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</si>
  <si>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</si>
  <si>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</si>
  <si>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</si>
  <si>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</si>
  <si>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</si>
  <si>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</si>
  <si>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</si>
  <si>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</si>
  <si>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</si>
  <si>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</si>
  <si>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</si>
  <si>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</si>
  <si>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</si>
  <si>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</si>
  <si>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</si>
  <si>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</si>
  <si>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</si>
  <si>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</si>
  <si>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</si>
  <si>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</si>
  <si>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</si>
  <si>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</si>
  <si>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</si>
  <si>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</si>
  <si>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</si>
  <si>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</si>
  <si>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</si>
  <si>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</si>
  <si>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</si>
  <si>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</si>
  <si>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</si>
  <si>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</si>
  <si>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</si>
  <si>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</si>
  <si>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</si>
  <si>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</si>
  <si>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</si>
  <si>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</si>
  <si>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</si>
  <si>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</si>
  <si>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</si>
  <si>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</si>
  <si>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</si>
  <si>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</si>
  <si>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</si>
  <si>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</si>
  <si>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</si>
  <si>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</si>
  <si>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</si>
  <si>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</si>
  <si>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</si>
  <si>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</si>
  <si>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</si>
  <si>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</si>
  <si>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</si>
  <si>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</si>
  <si>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</si>
  <si>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</si>
  <si>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</si>
  <si>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</si>
  <si>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</si>
  <si>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</si>
  <si>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</si>
  <si>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</si>
  <si>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</si>
  <si>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</si>
  <si>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</si>
  <si>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</si>
  <si>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</si>
  <si>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</si>
  <si>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</si>
  <si>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</si>
  <si>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</si>
  <si>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</si>
  <si>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</si>
  <si>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</si>
  <si>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</si>
  <si>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</si>
  <si>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</si>
  <si>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</si>
  <si>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</si>
  <si>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</si>
  <si>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</si>
  <si>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</si>
  <si>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</si>
  <si>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</si>
  <si>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</si>
  <si>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</si>
  <si>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</si>
  <si>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</si>
  <si>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</si>
  <si>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</si>
  <si>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</si>
  <si>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</si>
  <si>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</si>
  <si>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</si>
  <si>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</si>
  <si>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</si>
  <si>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</si>
  <si>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</si>
  <si>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</si>
  <si>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</si>
  <si>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</si>
  <si>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</si>
  <si>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</si>
  <si>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</si>
  <si>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</si>
  <si>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</si>
  <si>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</si>
  <si>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</si>
  <si>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</si>
  <si>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</si>
  <si>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</si>
  <si>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</si>
  <si>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</si>
  <si>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</si>
  <si>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</si>
  <si>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</si>
  <si>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</si>
  <si>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</si>
  <si>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</si>
  <si>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</si>
  <si>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</si>
  <si>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</si>
  <si>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</si>
  <si>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</si>
  <si>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</si>
  <si>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</si>
  <si>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</si>
  <si>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</si>
  <si>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</si>
  <si>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</si>
  <si>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</si>
  <si>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</si>
  <si>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</si>
  <si>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</si>
  <si>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</si>
  <si>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</si>
  <si>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</si>
  <si>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</si>
  <si>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</si>
  <si>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</si>
  <si>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</si>
  <si>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</si>
  <si>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</si>
  <si>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</si>
  <si>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</si>
  <si>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</si>
  <si>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</si>
  <si>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</si>
  <si>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</si>
  <si>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</si>
  <si>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</si>
  <si>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</si>
  <si>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</si>
  <si>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</si>
  <si>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</si>
  <si>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</si>
  <si>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</si>
  <si>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</si>
  <si>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</si>
  <si>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</si>
  <si>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</si>
  <si>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</si>
  <si>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</si>
  <si>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</si>
  <si>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</si>
  <si>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</si>
  <si>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</si>
  <si>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</si>
  <si>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</si>
  <si>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</si>
  <si>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</si>
  <si>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</si>
  <si>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</si>
  <si>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</si>
  <si>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</si>
  <si>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</si>
  <si>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</si>
  <si>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</si>
  <si>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</si>
  <si>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</si>
  <si>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</si>
  <si>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</si>
  <si>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</si>
  <si>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</si>
  <si>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</si>
  <si>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</si>
  <si>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</si>
  <si>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</si>
  <si>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</si>
  <si>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</si>
  <si>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</si>
  <si>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</si>
  <si>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</si>
  <si>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</si>
  <si>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</si>
  <si>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</si>
  <si>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</si>
  <si>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</si>
  <si>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</si>
  <si>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</si>
  <si>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</si>
  <si>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</si>
  <si>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</si>
  <si>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</si>
  <si>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</si>
  <si>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</si>
  <si>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</si>
  <si>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</si>
  <si>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</si>
  <si>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</si>
  <si>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</si>
  <si>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</si>
  <si>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</si>
  <si>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</si>
  <si>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</si>
  <si>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</si>
  <si>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</si>
  <si>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</si>
  <si>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</si>
  <si>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</si>
  <si>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</si>
  <si>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</si>
  <si>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</si>
  <si>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</si>
  <si>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</si>
  <si>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</si>
  <si>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</si>
  <si>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</si>
  <si>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</si>
  <si>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</si>
  <si>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</si>
  <si>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</si>
  <si>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</si>
  <si>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</si>
  <si>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</si>
  <si>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</si>
  <si>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</si>
  <si>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</si>
  <si>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</si>
  <si>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</si>
  <si>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</si>
  <si>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</si>
  <si>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</si>
  <si>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</si>
  <si>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</si>
  <si>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</si>
  <si>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</si>
  <si>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</si>
  <si>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</si>
  <si>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</si>
  <si>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</si>
  <si>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</si>
  <si>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</si>
  <si>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</si>
  <si>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</si>
  <si>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</si>
  <si>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</si>
  <si>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</si>
  <si>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</si>
  <si>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</si>
  <si>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</si>
  <si>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</si>
  <si>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</si>
  <si>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</si>
  <si>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</si>
  <si>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</si>
  <si>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</si>
  <si>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</si>
  <si>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</si>
  <si>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</si>
  <si>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</si>
  <si>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</si>
  <si>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</si>
  <si>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</si>
  <si>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</si>
  <si>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</si>
  <si>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</si>
  <si>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</si>
  <si>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</si>
  <si>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</si>
  <si>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</si>
  <si>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</si>
  <si>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</si>
  <si>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</si>
  <si>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</si>
  <si>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</si>
  <si>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</si>
  <si>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</si>
  <si>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</si>
  <si>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</si>
  <si>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</si>
  <si>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</si>
  <si>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</si>
  <si>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</si>
  <si>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</si>
  <si>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</si>
  <si>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</si>
  <si>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</si>
  <si>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</si>
  <si>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</si>
  <si>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</si>
  <si>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</si>
  <si>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</si>
  <si>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</si>
  <si>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</si>
  <si>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</si>
  <si>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</si>
  <si>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</si>
  <si>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</si>
  <si>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</si>
  <si>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</si>
  <si>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</si>
  <si>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</si>
  <si>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</si>
  <si>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</si>
  <si>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</si>
  <si>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</si>
  <si>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</si>
  <si>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</si>
  <si>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</si>
  <si>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</si>
  <si>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</si>
  <si>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</si>
  <si>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</si>
  <si>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</si>
  <si>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</si>
  <si>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</si>
  <si>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</si>
  <si>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</si>
  <si>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</si>
  <si>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</si>
  <si>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</si>
  <si>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</si>
  <si>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</si>
  <si>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</si>
  <si>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</si>
  <si>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</si>
  <si>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</si>
  <si>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</si>
  <si>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</si>
  <si>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</si>
  <si>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</si>
  <si>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</si>
  <si>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</si>
  <si>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</si>
  <si>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</si>
  <si>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</si>
  <si>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</si>
  <si>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</si>
  <si>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</si>
  <si>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</si>
  <si>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</si>
  <si>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</si>
  <si>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</si>
  <si>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</si>
  <si>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</si>
  <si>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</si>
  <si>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</si>
  <si>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</si>
  <si>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</si>
  <si>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</si>
  <si>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</si>
  <si>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</si>
  <si>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</si>
  <si>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</si>
  <si>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</si>
  <si>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</si>
  <si>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</si>
  <si>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</si>
  <si>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</si>
  <si>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</si>
  <si>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</si>
  <si>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</si>
  <si>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</si>
  <si>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</si>
  <si>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</si>
  <si>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</si>
  <si>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</si>
  <si>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</si>
  <si>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</si>
  <si>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</si>
  <si>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</si>
  <si>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</si>
  <si>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</si>
  <si>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</si>
  <si>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</si>
  <si>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</si>
  <si>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</si>
  <si>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</si>
  <si>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</si>
  <si>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</si>
  <si>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</si>
  <si>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</si>
  <si>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</si>
  <si>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</si>
  <si>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</si>
  <si>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</si>
  <si>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</si>
  <si>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</si>
  <si>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</si>
  <si>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</si>
  <si>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</si>
  <si>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</si>
  <si>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</si>
  <si>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</si>
  <si>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</si>
  <si>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</si>
  <si>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</si>
  <si>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</si>
  <si>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</si>
  <si>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</si>
  <si>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</si>
  <si>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</si>
  <si>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</si>
  <si>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</si>
  <si>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</si>
  <si>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</si>
  <si>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</si>
  <si>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</si>
  <si>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</si>
  <si>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</si>
  <si>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</si>
  <si>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</si>
  <si>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</si>
  <si>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</si>
  <si>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</si>
  <si>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</si>
  <si>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</si>
  <si>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</si>
  <si>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</si>
  <si>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</si>
  <si>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</si>
  <si>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</si>
  <si>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</si>
  <si>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</si>
  <si>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</si>
  <si>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</si>
  <si>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</si>
  <si>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</si>
  <si>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</si>
  <si>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</si>
  <si>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</si>
  <si>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</si>
  <si>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</si>
  <si>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</si>
  <si>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</si>
  <si>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</si>
  <si>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</si>
  <si>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</si>
  <si>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</si>
  <si>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</si>
  <si>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</si>
  <si>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</si>
  <si>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</si>
  <si>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</si>
  <si>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</si>
  <si>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</si>
  <si>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</si>
  <si>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</si>
  <si>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</si>
  <si>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</si>
  <si>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</si>
  <si>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</si>
  <si>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</si>
  <si>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</si>
  <si>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</si>
  <si>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</si>
  <si>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</si>
  <si>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</si>
  <si>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</si>
  <si>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</si>
  <si>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</si>
  <si>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</si>
  <si>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</si>
  <si>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</si>
  <si>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</si>
  <si>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</si>
  <si>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</si>
  <si>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</si>
  <si>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</si>
  <si>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</si>
  <si>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</si>
  <si>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</si>
  <si>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</si>
  <si>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</si>
  <si>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</si>
  <si>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</si>
  <si>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</si>
  <si>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</si>
  <si>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</si>
  <si>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</si>
  <si>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</si>
  <si>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</si>
  <si>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</si>
  <si>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</si>
  <si>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</si>
  <si>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</si>
  <si>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</si>
  <si>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</si>
  <si>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</si>
  <si>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</si>
  <si>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</si>
  <si>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</si>
  <si>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</si>
  <si>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</si>
  <si>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</si>
  <si>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YES, ISIN: XS1508351357, XS1588411188, XS1690669574, XS1795407979
LCR level 1</t>
  </si>
  <si>
    <t>Solvency II compliance</t>
  </si>
  <si>
    <t>YES</t>
  </si>
  <si>
    <t>ECB repo eligibility</t>
  </si>
  <si>
    <t>YES, ISIN: XS1508351357, XS1588411188, XS1559882821, XS1690669574, XS1709552696, XS1795407979</t>
  </si>
  <si>
    <t>National Bank of Poland repo eligibility</t>
  </si>
  <si>
    <t>o/w substitute assets</t>
  </si>
  <si>
    <t>o/w liquidity buffer</t>
  </si>
  <si>
    <t>https://coveredbondlabel.com/issuer/161/</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</si>
  <si>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</si>
  <si>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</si>
  <si>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</si>
  <si>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</si>
  <si>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</si>
  <si>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</si>
  <si>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</si>
  <si>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</si>
  <si>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</si>
  <si>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</si>
  <si>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</si>
  <si>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</si>
  <si>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</si>
  <si>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</si>
  <si>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</si>
  <si>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</si>
  <si>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</si>
  <si>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</si>
  <si>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</si>
  <si>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</si>
  <si>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</si>
  <si>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</si>
  <si>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</si>
  <si>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</si>
  <si>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</si>
  <si>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</si>
  <si>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</si>
  <si>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</si>
  <si>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</si>
  <si>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</si>
  <si>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</si>
  <si>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</si>
  <si>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Cut-off Date: [31/03/22]</t>
  </si>
  <si>
    <t>Reporting Date: [28/04/22]</t>
  </si>
  <si>
    <t>YES, ISIN: PLPKOHP00041,  
PLPKOHP00066, PLPKOHP00074, PLPKOHP00090, PLPKOHP00108, PLPKOHP00116, PLPKOHP00132, PLPKOHP00199</t>
  </si>
  <si>
    <t>30/04/22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</si>
</sst>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0" fillId="0" borderId="0" xfId="0" applyNumberFormat="1" applyBorder="1" applyProtection="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61/"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88" t="s">
        <v>1567</v>
      </c>
      <c r="B1" s="388"/>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tabSelected="1" zoomScale="85" zoomScaleNormal="85" workbookViewId="0">
      <selection activeCell="G2" sqref="G2"/>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88" t="s">
        <v>1567</v>
      </c>
      <c r="B1" s="388"/>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90" t="s">
        <v>2277</v>
      </c>
      <c r="C6" s="391"/>
      <c r="D6" s="279"/>
      <c r="E6" s="226"/>
      <c r="F6" s="226"/>
      <c r="G6" s="226"/>
    </row>
    <row r="7" spans="1:7" x14ac:dyDescent="0.35">
      <c r="A7" s="329"/>
      <c r="B7" s="392" t="s">
        <v>1703</v>
      </c>
      <c r="C7" s="392"/>
      <c r="D7" s="326"/>
      <c r="E7" s="222"/>
      <c r="F7" s="222"/>
      <c r="G7" s="222"/>
    </row>
    <row r="8" spans="1:7" x14ac:dyDescent="0.35">
      <c r="A8" s="222"/>
      <c r="B8" s="393" t="s">
        <v>1704</v>
      </c>
      <c r="C8" s="394"/>
      <c r="D8" s="326"/>
      <c r="E8" s="222"/>
      <c r="F8" s="222"/>
      <c r="G8" s="222"/>
    </row>
    <row r="9" spans="1:7" x14ac:dyDescent="0.35">
      <c r="A9" s="222"/>
      <c r="B9" s="395" t="s">
        <v>1705</v>
      </c>
      <c r="C9" s="396"/>
      <c r="D9" s="326"/>
      <c r="E9" s="222"/>
      <c r="F9" s="222"/>
      <c r="G9" s="222"/>
    </row>
    <row r="10" spans="1:7" ht="15" thickBot="1" x14ac:dyDescent="0.4">
      <c r="A10" s="222"/>
      <c r="B10" s="397" t="s">
        <v>1706</v>
      </c>
      <c r="C10" s="398"/>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9" t="s">
        <v>1703</v>
      </c>
      <c r="C14" s="389"/>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5880.1103028783009</v>
      </c>
      <c r="D16" s="336">
        <v>24886</v>
      </c>
      <c r="E16" s="219"/>
      <c r="F16" s="248">
        <f>IF(OR('B1. HTT Mortgage Assets'!$C$15=0,C16="[For completion]"),"",C16/'B1. HTT Mortgage Assets'!$C$15)</f>
        <v>0.28482863593541718</v>
      </c>
      <c r="G16" s="248">
        <f>IF(OR('B1. HTT Mortgage Assets'!$F$28=0,D16="[For completion]"),"",D16/'B1. HTT Mortgage Assets'!$F$28)</f>
        <v>0.21458442913436748</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5880.1103028783009</v>
      </c>
      <c r="D19" s="252">
        <f>SUM(D16:D18)</f>
        <v>24886</v>
      </c>
      <c r="E19" s="219"/>
      <c r="F19" s="248">
        <f>SUM(F16:F18)</f>
        <v>0.28482863593541718</v>
      </c>
      <c r="G19" s="248">
        <f>SUM(G16:G18)</f>
        <v>0.21458442913436748</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9" t="s">
        <v>1704</v>
      </c>
      <c r="C25" s="389"/>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5880.1103028783009</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5880.1103028783009</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24886</v>
      </c>
      <c r="D50" s="342">
        <v>0</v>
      </c>
      <c r="E50" s="231"/>
      <c r="F50" s="345">
        <f>C50</f>
        <v>24886</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1.6784530343195957E-3</v>
      </c>
      <c r="D58" s="344">
        <v>0</v>
      </c>
      <c r="E58" s="250"/>
      <c r="F58" s="344">
        <f>C58</f>
        <v>1.6784530343195957E-3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2740</v>
      </c>
      <c r="C121" s="344">
        <v>0.12023709595604208</v>
      </c>
      <c r="D121" s="344">
        <v>0</v>
      </c>
      <c r="E121" s="246"/>
      <c r="F121" s="344">
        <f>C121</f>
        <v>0.12023709595604208</v>
      </c>
      <c r="G121" s="238"/>
    </row>
    <row r="122" spans="1:7" x14ac:dyDescent="0.35">
      <c r="A122" s="231" t="s">
        <v>1801</v>
      </c>
      <c r="B122" s="337" t="s">
        <v>2741</v>
      </c>
      <c r="C122" s="344">
        <v>4.0895366379470215E-2</v>
      </c>
      <c r="D122" s="344">
        <v>0</v>
      </c>
      <c r="E122" s="246"/>
      <c r="F122" s="344">
        <f t="shared" ref="F122:F136" si="4">C122</f>
        <v>4.0895366379470215E-2</v>
      </c>
      <c r="G122" s="238"/>
    </row>
    <row r="123" spans="1:7" x14ac:dyDescent="0.35">
      <c r="A123" s="231" t="s">
        <v>1802</v>
      </c>
      <c r="B123" s="337" t="s">
        <v>2742</v>
      </c>
      <c r="C123" s="344">
        <v>3.1639420095504606E-2</v>
      </c>
      <c r="D123" s="344">
        <v>0</v>
      </c>
      <c r="E123" s="246"/>
      <c r="F123" s="344">
        <f t="shared" si="4"/>
        <v>3.1639420095504606E-2</v>
      </c>
      <c r="G123" s="238"/>
    </row>
    <row r="124" spans="1:7" x14ac:dyDescent="0.35">
      <c r="A124" s="231" t="s">
        <v>1803</v>
      </c>
      <c r="B124" s="337" t="s">
        <v>2743</v>
      </c>
      <c r="C124" s="344">
        <v>2.2440665513983927E-2</v>
      </c>
      <c r="D124" s="344">
        <v>0</v>
      </c>
      <c r="E124" s="246"/>
      <c r="F124" s="344">
        <f t="shared" si="4"/>
        <v>2.2440665513983927E-2</v>
      </c>
      <c r="G124" s="238"/>
    </row>
    <row r="125" spans="1:7" x14ac:dyDescent="0.35">
      <c r="A125" s="231" t="s">
        <v>1804</v>
      </c>
      <c r="B125" s="337" t="s">
        <v>2744</v>
      </c>
      <c r="C125" s="344">
        <v>5.0435628756131959E-2</v>
      </c>
      <c r="D125" s="344">
        <v>0</v>
      </c>
      <c r="E125" s="246"/>
      <c r="F125" s="344">
        <f t="shared" si="4"/>
        <v>5.0435628756131959E-2</v>
      </c>
      <c r="G125" s="238"/>
    </row>
    <row r="126" spans="1:7" x14ac:dyDescent="0.35">
      <c r="A126" s="231" t="s">
        <v>1805</v>
      </c>
      <c r="B126" s="337" t="s">
        <v>2745</v>
      </c>
      <c r="C126" s="344">
        <v>8.6210304022059092E-2</v>
      </c>
      <c r="D126" s="344">
        <v>0</v>
      </c>
      <c r="E126" s="246"/>
      <c r="F126" s="344">
        <f t="shared" si="4"/>
        <v>8.6210304022059092E-2</v>
      </c>
      <c r="G126" s="238"/>
    </row>
    <row r="127" spans="1:7" x14ac:dyDescent="0.35">
      <c r="A127" s="231" t="s">
        <v>1806</v>
      </c>
      <c r="B127" s="337" t="s">
        <v>2746</v>
      </c>
      <c r="C127" s="344">
        <v>0.25151758261429569</v>
      </c>
      <c r="D127" s="344">
        <v>0</v>
      </c>
      <c r="E127" s="246"/>
      <c r="F127" s="344">
        <f t="shared" si="4"/>
        <v>0.25151758261429569</v>
      </c>
      <c r="G127" s="238"/>
    </row>
    <row r="128" spans="1:7" x14ac:dyDescent="0.35">
      <c r="A128" s="231" t="s">
        <v>1807</v>
      </c>
      <c r="B128" s="337" t="s">
        <v>2747</v>
      </c>
      <c r="C128" s="344">
        <v>1.0737499137263469E-2</v>
      </c>
      <c r="D128" s="344">
        <v>0</v>
      </c>
      <c r="E128" s="246"/>
      <c r="F128" s="344">
        <f t="shared" si="4"/>
        <v>1.0737499137263469E-2</v>
      </c>
      <c r="G128" s="238"/>
    </row>
    <row r="129" spans="1:7" x14ac:dyDescent="0.35">
      <c r="A129" s="231" t="s">
        <v>1808</v>
      </c>
      <c r="B129" s="337" t="s">
        <v>2748</v>
      </c>
      <c r="C129" s="344">
        <v>2.9316086992219572E-2</v>
      </c>
      <c r="D129" s="344">
        <v>0</v>
      </c>
      <c r="E129" s="246"/>
      <c r="F129" s="344">
        <f t="shared" si="4"/>
        <v>2.9316086992219572E-2</v>
      </c>
      <c r="G129" s="238"/>
    </row>
    <row r="130" spans="1:7" x14ac:dyDescent="0.35">
      <c r="A130" s="231" t="s">
        <v>1809</v>
      </c>
      <c r="B130" s="337" t="s">
        <v>2749</v>
      </c>
      <c r="C130" s="344">
        <v>2.0937490137716511E-2</v>
      </c>
      <c r="D130" s="344">
        <v>0</v>
      </c>
      <c r="E130" s="246"/>
      <c r="F130" s="344">
        <f t="shared" si="4"/>
        <v>2.0937490137716511E-2</v>
      </c>
      <c r="G130" s="238"/>
    </row>
    <row r="131" spans="1:7" x14ac:dyDescent="0.35">
      <c r="A131" s="231" t="s">
        <v>1810</v>
      </c>
      <c r="B131" s="337" t="s">
        <v>2750</v>
      </c>
      <c r="C131" s="344">
        <v>7.3971735883197026E-2</v>
      </c>
      <c r="D131" s="344">
        <v>0</v>
      </c>
      <c r="E131" s="246"/>
      <c r="F131" s="344">
        <f t="shared" si="4"/>
        <v>7.3971735883197026E-2</v>
      </c>
      <c r="G131" s="238"/>
    </row>
    <row r="132" spans="1:7" x14ac:dyDescent="0.35">
      <c r="A132" s="231" t="s">
        <v>1811</v>
      </c>
      <c r="B132" s="337" t="s">
        <v>2751</v>
      </c>
      <c r="C132" s="344">
        <v>9.6476906677774033E-2</v>
      </c>
      <c r="D132" s="344">
        <v>0</v>
      </c>
      <c r="E132" s="246"/>
      <c r="F132" s="344">
        <f t="shared" si="4"/>
        <v>9.6476906677774033E-2</v>
      </c>
      <c r="G132" s="238"/>
    </row>
    <row r="133" spans="1:7" x14ac:dyDescent="0.35">
      <c r="A133" s="231" t="s">
        <v>1812</v>
      </c>
      <c r="B133" s="337" t="s">
        <v>2752</v>
      </c>
      <c r="C133" s="344">
        <v>9.2420613082189202E-3</v>
      </c>
      <c r="D133" s="344">
        <v>0</v>
      </c>
      <c r="E133" s="246"/>
      <c r="F133" s="344">
        <f t="shared" si="4"/>
        <v>9.2420613082189202E-3</v>
      </c>
      <c r="G133" s="238"/>
    </row>
    <row r="134" spans="1:7" x14ac:dyDescent="0.35">
      <c r="A134" s="231" t="s">
        <v>1813</v>
      </c>
      <c r="B134" s="337" t="s">
        <v>2753</v>
      </c>
      <c r="C134" s="344">
        <v>2.6554079143649673E-2</v>
      </c>
      <c r="D134" s="344">
        <v>0</v>
      </c>
      <c r="E134" s="246"/>
      <c r="F134" s="344">
        <f t="shared" si="4"/>
        <v>2.6554079143649673E-2</v>
      </c>
      <c r="G134" s="238"/>
    </row>
    <row r="135" spans="1:7" x14ac:dyDescent="0.35">
      <c r="A135" s="231" t="s">
        <v>1814</v>
      </c>
      <c r="B135" s="337" t="s">
        <v>2754</v>
      </c>
      <c r="C135" s="344">
        <v>9.7547491639177766E-2</v>
      </c>
      <c r="D135" s="344">
        <v>0</v>
      </c>
      <c r="E135" s="246"/>
      <c r="F135" s="344">
        <f t="shared" si="4"/>
        <v>9.7547491639177766E-2</v>
      </c>
      <c r="G135" s="238"/>
    </row>
    <row r="136" spans="1:7" x14ac:dyDescent="0.35">
      <c r="A136" s="231" t="s">
        <v>1815</v>
      </c>
      <c r="B136" s="337" t="s">
        <v>2755</v>
      </c>
      <c r="C136" s="344">
        <v>3.1840585743295235E-2</v>
      </c>
      <c r="D136" s="344">
        <v>0</v>
      </c>
      <c r="E136" s="246"/>
      <c r="F136" s="344">
        <f t="shared" si="4"/>
        <v>3.1840585743295235E-2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6.1955673975737327E-2</v>
      </c>
      <c r="D172" s="344">
        <v>0</v>
      </c>
      <c r="E172" s="247"/>
      <c r="F172" s="344">
        <f>C172</f>
        <v>6.1955673975737327E-2</v>
      </c>
      <c r="G172" s="238"/>
    </row>
    <row r="173" spans="1:7" x14ac:dyDescent="0.35">
      <c r="A173" s="231" t="s">
        <v>1851</v>
      </c>
      <c r="B173" s="231" t="s">
        <v>641</v>
      </c>
      <c r="C173" s="344">
        <v>0.93804432602426258</v>
      </c>
      <c r="D173" s="344">
        <v>0</v>
      </c>
      <c r="E173" s="247"/>
      <c r="F173" s="344">
        <f>C173</f>
        <v>0.93804432602426258</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5.1108124438165722E-3</v>
      </c>
      <c r="D192" s="344">
        <v>0</v>
      </c>
      <c r="E192" s="247"/>
      <c r="F192" s="344">
        <f>C192</f>
        <v>5.1108124438165722E-3</v>
      </c>
      <c r="G192" s="238"/>
    </row>
    <row r="193" spans="1:7" x14ac:dyDescent="0.35">
      <c r="A193" s="231" t="s">
        <v>1869</v>
      </c>
      <c r="B193" s="239" t="s">
        <v>665</v>
      </c>
      <c r="C193" s="344">
        <v>2.1746862892852426E-2</v>
      </c>
      <c r="D193" s="344">
        <v>0</v>
      </c>
      <c r="E193" s="247"/>
      <c r="F193" s="344">
        <f t="shared" ref="F193:F196" si="6">C193</f>
        <v>2.1746862892852426E-2</v>
      </c>
      <c r="G193" s="238"/>
    </row>
    <row r="194" spans="1:7" x14ac:dyDescent="0.35">
      <c r="A194" s="231" t="s">
        <v>1870</v>
      </c>
      <c r="B194" s="239" t="s">
        <v>667</v>
      </c>
      <c r="C194" s="344">
        <v>0.15322210188349272</v>
      </c>
      <c r="D194" s="344">
        <v>0</v>
      </c>
      <c r="E194" s="246"/>
      <c r="F194" s="344">
        <f t="shared" si="6"/>
        <v>0.15322210188349272</v>
      </c>
      <c r="G194" s="238"/>
    </row>
    <row r="195" spans="1:7" x14ac:dyDescent="0.35">
      <c r="A195" s="231" t="s">
        <v>1871</v>
      </c>
      <c r="B195" s="239" t="s">
        <v>669</v>
      </c>
      <c r="C195" s="344">
        <v>0.5429672983041246</v>
      </c>
      <c r="D195" s="344">
        <v>0</v>
      </c>
      <c r="E195" s="246"/>
      <c r="F195" s="344">
        <f t="shared" si="6"/>
        <v>0.5429672983041246</v>
      </c>
      <c r="G195" s="238"/>
    </row>
    <row r="196" spans="1:7" x14ac:dyDescent="0.35">
      <c r="A196" s="231" t="s">
        <v>1872</v>
      </c>
      <c r="B196" s="239" t="s">
        <v>671</v>
      </c>
      <c r="C196" s="344">
        <v>0.27695292447571368</v>
      </c>
      <c r="D196" s="344">
        <v>0</v>
      </c>
      <c r="E196" s="246"/>
      <c r="F196" s="344">
        <f t="shared" si="6"/>
        <v>0.27695292447571368</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1.4234657325391446E-3</v>
      </c>
      <c r="D202" s="344">
        <v>0</v>
      </c>
      <c r="E202" s="247"/>
      <c r="F202" s="344">
        <f>C202</f>
        <v>1.4234657325391446E-3</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236281.85738480676</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2756</v>
      </c>
      <c r="C215" s="338">
        <v>2284.4397943199997</v>
      </c>
      <c r="D215" s="345">
        <v>14224</v>
      </c>
      <c r="E215" s="241"/>
      <c r="F215" s="248">
        <f>IF($C$239=0,"",IF(C215="[for completion]","",IF(C215="","",C215/$C$239)))</f>
        <v>0.38850288117924792</v>
      </c>
      <c r="G215" s="248">
        <f>IF($D$239=0,"",IF(D215="[for completion]","",IF(D215="","",D215/$D$239)))</f>
        <v>0.57156634252189986</v>
      </c>
    </row>
    <row r="216" spans="1:7" x14ac:dyDescent="0.35">
      <c r="A216" s="231" t="s">
        <v>1876</v>
      </c>
      <c r="B216" s="337" t="s">
        <v>2757</v>
      </c>
      <c r="C216" s="338">
        <v>3149.9234260882999</v>
      </c>
      <c r="D216" s="345">
        <v>9925</v>
      </c>
      <c r="E216" s="241"/>
      <c r="F216" s="248">
        <f t="shared" ref="F216:F238" si="7">IF($C$239=0,"",IF(C216="[for completion]","",IF(C216="","",C216/$C$239)))</f>
        <v>0.53569121391250429</v>
      </c>
      <c r="G216" s="248">
        <f t="shared" ref="G216:G238" si="8">IF($D$239=0,"",IF(D216="[for completion]","",IF(D216="","",D216/$D$239)))</f>
        <v>0.39881861287470866</v>
      </c>
    </row>
    <row r="217" spans="1:7" x14ac:dyDescent="0.35">
      <c r="A217" s="231" t="s">
        <v>1877</v>
      </c>
      <c r="B217" s="337" t="s">
        <v>2758</v>
      </c>
      <c r="C217" s="338">
        <v>442.48445385000031</v>
      </c>
      <c r="D217" s="345">
        <v>734</v>
      </c>
      <c r="E217" s="241"/>
      <c r="F217" s="248">
        <f t="shared" si="7"/>
        <v>7.5251046503907459E-2</v>
      </c>
      <c r="G217" s="248">
        <f t="shared" si="8"/>
        <v>2.9494494896729083E-2</v>
      </c>
    </row>
    <row r="218" spans="1:7" x14ac:dyDescent="0.35">
      <c r="A218" s="231" t="s">
        <v>1878</v>
      </c>
      <c r="B218" s="337" t="s">
        <v>2759</v>
      </c>
      <c r="C218" s="338">
        <v>3.2626286200000001</v>
      </c>
      <c r="D218" s="345">
        <v>3</v>
      </c>
      <c r="E218" s="241"/>
      <c r="F218" s="248">
        <f t="shared" si="7"/>
        <v>5.5485840434029798E-4</v>
      </c>
      <c r="G218" s="248">
        <f t="shared" si="8"/>
        <v>1.2054970666238045E-4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5880.1103028783</v>
      </c>
      <c r="D239" s="252">
        <f>SUM(D215:D238)</f>
        <v>24886</v>
      </c>
      <c r="E239" s="234"/>
      <c r="F239" s="253">
        <f>SUM(F215:F238)</f>
        <v>1</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0.44683456627045803</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1997.3003050883015</v>
      </c>
      <c r="D266" s="345">
        <v>11816</v>
      </c>
      <c r="E266" s="231"/>
      <c r="F266" s="248">
        <f>IF($C$274=0,"",IF(C266="[for completion]","",IF(C266="","",C266/$C$274)))</f>
        <v>0.33967055075661207</v>
      </c>
      <c r="G266" s="248">
        <f>IF($D$274=0,"",IF(D266="[for completion]","",IF(D266="","",D266/$D$274)))</f>
        <v>0.47480511130756248</v>
      </c>
    </row>
    <row r="267" spans="1:7" x14ac:dyDescent="0.35">
      <c r="A267" s="231" t="s">
        <v>1921</v>
      </c>
      <c r="B267" s="231" t="s">
        <v>722</v>
      </c>
      <c r="C267" s="338">
        <v>1674.4662150600018</v>
      </c>
      <c r="D267" s="345">
        <v>6278</v>
      </c>
      <c r="E267" s="231"/>
      <c r="F267" s="248">
        <f t="shared" ref="F267:F273" si="11">IF($C$274=0,"",IF(C267="[for completion]","",IF(C267="","",C267/$C$274)))</f>
        <v>0.28476782386894245</v>
      </c>
      <c r="G267" s="248">
        <f t="shared" ref="G267:G273" si="12">IF($D$274=0,"",IF(D267="[for completion]","",IF(D267="","",D267/$D$274)))</f>
        <v>0.25227035280880816</v>
      </c>
    </row>
    <row r="268" spans="1:7" x14ac:dyDescent="0.35">
      <c r="A268" s="231" t="s">
        <v>1922</v>
      </c>
      <c r="B268" s="231" t="s">
        <v>724</v>
      </c>
      <c r="C268" s="338">
        <v>1529.3460547099976</v>
      </c>
      <c r="D268" s="345">
        <v>4889</v>
      </c>
      <c r="E268" s="231"/>
      <c r="F268" s="248">
        <f t="shared" si="11"/>
        <v>0.26008798745856621</v>
      </c>
      <c r="G268" s="248">
        <f t="shared" si="12"/>
        <v>0.19645583862412602</v>
      </c>
    </row>
    <row r="269" spans="1:7" x14ac:dyDescent="0.35">
      <c r="A269" s="231" t="s">
        <v>1923</v>
      </c>
      <c r="B269" s="231" t="s">
        <v>726</v>
      </c>
      <c r="C269" s="338">
        <v>604.4649167799995</v>
      </c>
      <c r="D269" s="345">
        <v>1711</v>
      </c>
      <c r="E269" s="231"/>
      <c r="F269" s="248">
        <f t="shared" si="11"/>
        <v>0.10279822752374479</v>
      </c>
      <c r="G269" s="248">
        <f t="shared" si="12"/>
        <v>6.8753516033110987E-2</v>
      </c>
    </row>
    <row r="270" spans="1:7" x14ac:dyDescent="0.35">
      <c r="A270" s="231" t="s">
        <v>1924</v>
      </c>
      <c r="B270" s="231" t="s">
        <v>728</v>
      </c>
      <c r="C270" s="338">
        <v>73.370554870000021</v>
      </c>
      <c r="D270" s="345">
        <v>189</v>
      </c>
      <c r="E270" s="231"/>
      <c r="F270" s="248">
        <f t="shared" si="11"/>
        <v>1.2477751452057846E-2</v>
      </c>
      <c r="G270" s="248">
        <f t="shared" si="12"/>
        <v>7.5946315197299684E-3</v>
      </c>
    </row>
    <row r="271" spans="1:7" x14ac:dyDescent="0.35">
      <c r="A271" s="231" t="s">
        <v>1925</v>
      </c>
      <c r="B271" s="231" t="s">
        <v>730</v>
      </c>
      <c r="C271" s="338">
        <v>1.1622563700000001</v>
      </c>
      <c r="D271" s="345">
        <v>3</v>
      </c>
      <c r="E271" s="231"/>
      <c r="F271" s="248">
        <f t="shared" si="11"/>
        <v>1.9765894007652853E-4</v>
      </c>
      <c r="G271" s="248">
        <f t="shared" si="12"/>
        <v>1.2054970666238045E-4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5880.1103028783009</v>
      </c>
      <c r="D274" s="251">
        <f>SUM(D266:D273)</f>
        <v>24886</v>
      </c>
      <c r="E274" s="231"/>
      <c r="F274" s="253">
        <f>SUM(F266:F273)</f>
        <v>0.99999999999999989</v>
      </c>
      <c r="G274" s="253">
        <f>SUM(G266:G273)</f>
        <v>0.99999999999999989</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2760</v>
      </c>
      <c r="C309" s="338">
        <v>1.0039993199999999</v>
      </c>
      <c r="D309" s="345">
        <v>4</v>
      </c>
      <c r="E309" s="226"/>
      <c r="F309" s="248">
        <f>IF($C$327=0,"",IF(C309="[for completion]","",IF(C309="","",C309/$C$327)))</f>
        <v>1.7074498066958787E-4</v>
      </c>
      <c r="G309" s="248">
        <f>IF($D$327=0,"",IF(D309="[for completion]","",IF(D309="","",D309/$D$327)))</f>
        <v>1.6046213093709883E-4</v>
      </c>
    </row>
    <row r="310" spans="1:7" x14ac:dyDescent="0.35">
      <c r="A310" s="222" t="s">
        <v>1961</v>
      </c>
      <c r="B310" s="337" t="s">
        <v>2761</v>
      </c>
      <c r="C310" s="338">
        <v>45.094970670000002</v>
      </c>
      <c r="D310" s="345">
        <v>144</v>
      </c>
      <c r="E310" s="226"/>
      <c r="F310" s="248">
        <f t="shared" ref="F310:F326" si="13">IF($C$327=0,"",IF(C310="[for completion]","",IF(C310="","",C310/$C$327)))</f>
        <v>7.669068834971704E-3</v>
      </c>
      <c r="G310" s="248">
        <f t="shared" ref="G310:G326" si="14">IF($D$327=0,"",IF(D310="[for completion]","",IF(D310="","",D310/$D$327)))</f>
        <v>5.7766367137355584E-3</v>
      </c>
    </row>
    <row r="311" spans="1:7" x14ac:dyDescent="0.35">
      <c r="A311" s="222" t="s">
        <v>1962</v>
      </c>
      <c r="B311" s="337" t="s">
        <v>2762</v>
      </c>
      <c r="C311" s="338">
        <v>9.4999072299999998</v>
      </c>
      <c r="D311" s="345">
        <v>32</v>
      </c>
      <c r="E311" s="226"/>
      <c r="F311" s="248">
        <f t="shared" si="13"/>
        <v>1.6156001742603054E-3</v>
      </c>
      <c r="G311" s="248">
        <f t="shared" si="14"/>
        <v>1.2836970474967907E-3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5824.5114256583011</v>
      </c>
      <c r="D326" s="345">
        <v>24748</v>
      </c>
      <c r="E326" s="226"/>
      <c r="F326" s="248">
        <f t="shared" si="13"/>
        <v>0.99054458601009843</v>
      </c>
      <c r="G326" s="248">
        <f t="shared" si="14"/>
        <v>0.9927792041078306</v>
      </c>
    </row>
    <row r="327" spans="1:7" x14ac:dyDescent="0.35">
      <c r="A327" s="222" t="s">
        <v>1978</v>
      </c>
      <c r="B327" s="228" t="s">
        <v>148</v>
      </c>
      <c r="C327" s="191">
        <f>SUM(C309:C326)</f>
        <v>5880.1103028783009</v>
      </c>
      <c r="D327" s="251">
        <f>SUM(D309:D326)</f>
        <v>24928</v>
      </c>
      <c r="E327" s="226"/>
      <c r="F327" s="253">
        <f>SUM(F319:F326)</f>
        <v>0.99054458601009843</v>
      </c>
      <c r="G327" s="253">
        <f>SUM(G319:G326)</f>
        <v>0.9927792041078306</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2763</v>
      </c>
      <c r="C332" s="338">
        <v>9.4999072299999998</v>
      </c>
      <c r="D332" s="345">
        <v>32</v>
      </c>
      <c r="E332" s="264"/>
      <c r="F332" s="248">
        <f>IF($C$350=0,"",IF(C332="[for completion]","",IF(C332="","",C332/$C$350)))</f>
        <v>1.6156001742602931E-3</v>
      </c>
      <c r="G332" s="248">
        <f>IF($D$350=0,"",IF(D332="[for completion]","",IF(D332="","",D332/$D$350)))</f>
        <v>1.2836970474967907E-3</v>
      </c>
    </row>
    <row r="333" spans="1:7" s="262" customFormat="1" x14ac:dyDescent="0.35">
      <c r="A333" s="279" t="s">
        <v>1983</v>
      </c>
      <c r="B333" s="375" t="s">
        <v>2764</v>
      </c>
      <c r="C333" s="338">
        <v>205.49149496500033</v>
      </c>
      <c r="D333" s="345">
        <v>706</v>
      </c>
      <c r="E333" s="264"/>
      <c r="F333" s="248">
        <f t="shared" ref="F333:F349" si="15">IF($C$350=0,"",IF(C333="[for completion]","",IF(C333="","",C333/$C$350)))</f>
        <v>3.4946877589083852E-2</v>
      </c>
      <c r="G333" s="248">
        <f t="shared" ref="G333:G349" si="16">IF($D$350=0,"",IF(D333="[for completion]","",IF(D333="","",D333/$D$350)))</f>
        <v>2.8321566110397947E-2</v>
      </c>
    </row>
    <row r="334" spans="1:7" s="262" customFormat="1" x14ac:dyDescent="0.35">
      <c r="A334" s="279" t="s">
        <v>1984</v>
      </c>
      <c r="B334" s="375" t="s">
        <v>2765</v>
      </c>
      <c r="C334" s="338">
        <v>2593.3417288433247</v>
      </c>
      <c r="D334" s="345">
        <v>11734</v>
      </c>
      <c r="E334" s="264"/>
      <c r="F334" s="248">
        <f t="shared" si="15"/>
        <v>0.44103623831237826</v>
      </c>
      <c r="G334" s="248">
        <f t="shared" si="16"/>
        <v>0.47071566110397944</v>
      </c>
    </row>
    <row r="335" spans="1:7" s="262" customFormat="1" x14ac:dyDescent="0.35">
      <c r="A335" s="279" t="s">
        <v>1985</v>
      </c>
      <c r="B335" s="375" t="s">
        <v>2766</v>
      </c>
      <c r="C335" s="338">
        <v>3070.8014680000201</v>
      </c>
      <c r="D335" s="345">
        <v>12451</v>
      </c>
      <c r="E335" s="264"/>
      <c r="F335" s="248">
        <f t="shared" si="15"/>
        <v>0.52223535100980101</v>
      </c>
      <c r="G335" s="248">
        <f t="shared" si="16"/>
        <v>0.49947849807445444</v>
      </c>
    </row>
    <row r="336" spans="1:7" s="262" customFormat="1" x14ac:dyDescent="0.35">
      <c r="A336" s="279" t="s">
        <v>1986</v>
      </c>
      <c r="B336" s="375" t="s">
        <v>2767</v>
      </c>
      <c r="C336" s="338">
        <v>0.67074778000000002</v>
      </c>
      <c r="D336" s="345">
        <v>3</v>
      </c>
      <c r="E336" s="264"/>
      <c r="F336" s="248">
        <f t="shared" si="15"/>
        <v>1.1407061185088065E-4</v>
      </c>
      <c r="G336" s="248">
        <f t="shared" si="16"/>
        <v>1.2034659820282414E-4</v>
      </c>
    </row>
    <row r="337" spans="1:7" s="262" customFormat="1" x14ac:dyDescent="0.35">
      <c r="A337" s="279" t="s">
        <v>1987</v>
      </c>
      <c r="B337" s="375" t="s">
        <v>2768</v>
      </c>
      <c r="C337" s="338">
        <v>0.30495605999999997</v>
      </c>
      <c r="D337" s="345">
        <v>2</v>
      </c>
      <c r="E337" s="264"/>
      <c r="F337" s="248">
        <f t="shared" si="15"/>
        <v>5.1862302625636518E-5</v>
      </c>
      <c r="G337" s="248">
        <f t="shared" si="16"/>
        <v>8.0231065468549417E-5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5880.1103028783455</v>
      </c>
      <c r="D350" s="192">
        <f>SUM(D332:D349)</f>
        <v>24928</v>
      </c>
      <c r="E350" s="264"/>
      <c r="F350" s="253">
        <f>SUM(F332:F349)</f>
        <v>1</v>
      </c>
      <c r="G350" s="253">
        <f>SUM(G332:G349)</f>
        <v>0.99999999999999989</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0.36427396999999995</v>
      </c>
      <c r="D356" s="345">
        <v>1</v>
      </c>
      <c r="E356" s="226"/>
      <c r="F356" s="248">
        <f t="shared" si="17"/>
        <v>6.1950193318939769E-5</v>
      </c>
      <c r="G356" s="248">
        <f>IF($D$364=0,"",IF(D356="[for completion]","",IF(D356="","",D356/$D$364)))</f>
        <v>4.0115532734274708E-5</v>
      </c>
    </row>
    <row r="357" spans="1:7" x14ac:dyDescent="0.35">
      <c r="A357" s="279" t="s">
        <v>1996</v>
      </c>
      <c r="B357" s="228" t="s">
        <v>1694</v>
      </c>
      <c r="C357" s="338">
        <v>8.946556E-2</v>
      </c>
      <c r="D357" s="345">
        <v>1</v>
      </c>
      <c r="E357" s="226"/>
      <c r="F357" s="248">
        <f t="shared" si="17"/>
        <v>1.521494587545524E-5</v>
      </c>
      <c r="G357" s="248">
        <f t="shared" si="18"/>
        <v>4.0115532734274708E-5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0.27264545000000001</v>
      </c>
      <c r="D359" s="345">
        <v>1</v>
      </c>
      <c r="E359" s="226"/>
      <c r="F359" s="248">
        <f t="shared" si="17"/>
        <v>4.6367404003720965E-5</v>
      </c>
      <c r="G359" s="248">
        <f>IF($D$364=0,"",IF(D359="[for completion]","",IF(D359="","",D359/$D$364)))</f>
        <v>4.0115532734274708E-5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0.92184043999999998</v>
      </c>
      <c r="D361" s="345">
        <v>2</v>
      </c>
      <c r="E361" s="226"/>
      <c r="F361" s="248">
        <f t="shared" si="17"/>
        <v>1.5677264413709415E-4</v>
      </c>
      <c r="G361" s="248">
        <f t="shared" si="18"/>
        <v>8.0231065468549417E-5</v>
      </c>
    </row>
    <row r="362" spans="1:7" x14ac:dyDescent="0.35">
      <c r="A362" s="279" t="s">
        <v>2211</v>
      </c>
      <c r="B362" s="228" t="s">
        <v>1699</v>
      </c>
      <c r="C362" s="338">
        <v>5872.3485619082967</v>
      </c>
      <c r="D362" s="345">
        <v>24901</v>
      </c>
      <c r="E362" s="226"/>
      <c r="F362" s="248">
        <f t="shared" si="17"/>
        <v>0.99868000078736618</v>
      </c>
      <c r="G362" s="248">
        <f t="shared" si="18"/>
        <v>0.99891688061617456</v>
      </c>
    </row>
    <row r="363" spans="1:7" s="262" customFormat="1" x14ac:dyDescent="0.35">
      <c r="A363" s="279" t="s">
        <v>2212</v>
      </c>
      <c r="B363" s="265" t="s">
        <v>2094</v>
      </c>
      <c r="C363" s="338">
        <v>6.1135155499999998</v>
      </c>
      <c r="D363" s="345">
        <v>22</v>
      </c>
      <c r="E363" s="264"/>
      <c r="F363" s="248">
        <f t="shared" si="17"/>
        <v>1.0396940252987181E-3</v>
      </c>
      <c r="G363" s="248">
        <f t="shared" si="18"/>
        <v>8.8254172015404364E-4</v>
      </c>
    </row>
    <row r="364" spans="1:7" x14ac:dyDescent="0.35">
      <c r="A364" s="279" t="s">
        <v>2213</v>
      </c>
      <c r="B364" s="228" t="s">
        <v>148</v>
      </c>
      <c r="C364" s="191">
        <f>SUM(C354:C363)</f>
        <v>5880.1103028782964</v>
      </c>
      <c r="D364" s="192">
        <f>SUM(D354:D363)</f>
        <v>24928</v>
      </c>
      <c r="E364" s="226"/>
      <c r="F364" s="253">
        <f>SUM(F354:F363)</f>
        <v>1.0000000000000002</v>
      </c>
      <c r="G364" s="253">
        <f>SUM(G354:G363)</f>
        <v>0.99999999999999989</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3207.2439899050178</v>
      </c>
      <c r="D367" s="345">
        <v>12930</v>
      </c>
      <c r="E367" s="264"/>
      <c r="F367" s="248">
        <f>IF($C$374=0,"",IF(C367="[for completion]","",IF(C367="","",C367/$C$374)))</f>
        <v>0.54543942625277919</v>
      </c>
      <c r="G367" s="248">
        <f>IF($D$374=0,"",IF(D367="[for completion]","",IF(D367="","",D367/$D$374)))</f>
        <v>0.51869383825417203</v>
      </c>
    </row>
    <row r="368" spans="1:7" x14ac:dyDescent="0.35">
      <c r="A368" s="279" t="s">
        <v>2091</v>
      </c>
      <c r="B368" s="270" t="s">
        <v>2083</v>
      </c>
      <c r="C368" s="338">
        <v>2672.8663129733218</v>
      </c>
      <c r="D368" s="345">
        <v>11998</v>
      </c>
      <c r="E368" s="264"/>
      <c r="F368" s="248">
        <f t="shared" ref="F368:F373" si="19">IF($C$374=0,"",IF(C368="[for completion]","",IF(C368="","",C368/$C$374)))</f>
        <v>0.4545605737472207</v>
      </c>
      <c r="G368" s="248">
        <f t="shared" ref="G368:G373" si="20">IF($D$374=0,"",IF(D368="[for completion]","",IF(D368="","",D368/$D$374)))</f>
        <v>0.48130616174582797</v>
      </c>
    </row>
    <row r="369" spans="1:7" x14ac:dyDescent="0.35">
      <c r="A369" s="279" t="s">
        <v>2092</v>
      </c>
      <c r="B369" s="265" t="s">
        <v>2084</v>
      </c>
      <c r="C369" s="376">
        <v>0</v>
      </c>
      <c r="D369" s="345">
        <v>0</v>
      </c>
      <c r="E369" s="264"/>
      <c r="F369" s="248">
        <f t="shared" si="19"/>
        <v>0</v>
      </c>
      <c r="G369" s="248">
        <f t="shared" si="20"/>
        <v>0</v>
      </c>
    </row>
    <row r="370" spans="1:7" x14ac:dyDescent="0.35">
      <c r="A370" s="279" t="s">
        <v>2093</v>
      </c>
      <c r="B370" s="265" t="s">
        <v>2085</v>
      </c>
      <c r="C370" s="376">
        <v>0</v>
      </c>
      <c r="D370" s="345">
        <v>0</v>
      </c>
      <c r="E370" s="264"/>
      <c r="F370" s="248">
        <f t="shared" si="19"/>
        <v>0</v>
      </c>
      <c r="G370" s="248">
        <f t="shared" si="20"/>
        <v>0</v>
      </c>
    </row>
    <row r="371" spans="1:7" x14ac:dyDescent="0.35">
      <c r="A371" s="279" t="s">
        <v>2095</v>
      </c>
      <c r="B371" s="265" t="s">
        <v>2086</v>
      </c>
      <c r="C371" s="376">
        <v>0</v>
      </c>
      <c r="D371" s="345">
        <v>0</v>
      </c>
      <c r="E371" s="264"/>
      <c r="F371" s="248">
        <f t="shared" si="19"/>
        <v>0</v>
      </c>
      <c r="G371" s="248">
        <f t="shared" si="20"/>
        <v>0</v>
      </c>
    </row>
    <row r="372" spans="1:7" x14ac:dyDescent="0.35">
      <c r="A372" s="279" t="s">
        <v>2208</v>
      </c>
      <c r="B372" s="265" t="s">
        <v>2087</v>
      </c>
      <c r="C372" s="376">
        <v>0</v>
      </c>
      <c r="D372" s="345">
        <v>0</v>
      </c>
      <c r="E372" s="264"/>
      <c r="F372" s="248">
        <f t="shared" si="19"/>
        <v>0</v>
      </c>
      <c r="G372" s="248">
        <f t="shared" si="20"/>
        <v>0</v>
      </c>
    </row>
    <row r="373" spans="1:7" x14ac:dyDescent="0.35">
      <c r="A373" s="279" t="s">
        <v>2209</v>
      </c>
      <c r="B373" s="265" t="s">
        <v>1701</v>
      </c>
      <c r="C373" s="376">
        <v>0</v>
      </c>
      <c r="D373" s="345">
        <v>0</v>
      </c>
      <c r="E373" s="264"/>
      <c r="F373" s="248">
        <f t="shared" si="19"/>
        <v>0</v>
      </c>
      <c r="G373" s="248">
        <f t="shared" si="20"/>
        <v>0</v>
      </c>
    </row>
    <row r="374" spans="1:7" x14ac:dyDescent="0.35">
      <c r="A374" s="279" t="s">
        <v>2210</v>
      </c>
      <c r="B374" s="265" t="s">
        <v>148</v>
      </c>
      <c r="C374" s="191">
        <f>SUM(C367:C373)</f>
        <v>5880.11030287834</v>
      </c>
      <c r="D374" s="192">
        <f>SUM(D367:D373)</f>
        <v>24928</v>
      </c>
      <c r="E374" s="264"/>
      <c r="F374" s="253">
        <f>SUM(F367:F373)</f>
        <v>0.99999999999999989</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4965.6113830916729</v>
      </c>
      <c r="D377" s="345">
        <v>21591</v>
      </c>
      <c r="E377" s="264"/>
      <c r="F377" s="248">
        <f>IF($C$381=0,"",IF(C377="[for completion]","",IF(C377="","",C377/$C$381)))</f>
        <v>0.84447589030106907</v>
      </c>
      <c r="G377" s="248">
        <f>IF($D$381=0,"",IF(D377="[for completion]","",IF(D377="","",D377/$D$381)))</f>
        <v>0.86613446726572529</v>
      </c>
    </row>
    <row r="378" spans="1:7" x14ac:dyDescent="0.35">
      <c r="A378" s="279" t="s">
        <v>2192</v>
      </c>
      <c r="B378" s="270" t="s">
        <v>2280</v>
      </c>
      <c r="C378" s="338">
        <v>914.4989197866646</v>
      </c>
      <c r="D378" s="345">
        <v>3337</v>
      </c>
      <c r="E378" s="264"/>
      <c r="F378" s="248">
        <f t="shared" ref="F378:F380" si="21">IF($C$381=0,"",IF(C378="[for completion]","",IF(C378="","",C378/$C$381)))</f>
        <v>0.15552410969893093</v>
      </c>
      <c r="G378" s="248">
        <f t="shared" ref="G378:G380" si="22">IF($D$381=0,"",IF(D378="[for completion]","",IF(D378="","",D378/$D$381)))</f>
        <v>0.13386553273427471</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5880.1103028783373</v>
      </c>
      <c r="D381" s="192">
        <f>SUM(D377:D380)</f>
        <v>24928</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1796875" defaultRowHeight="14.5" x14ac:dyDescent="0.35"/>
  <cols>
    <col min="1" max="1" width="13.26953125" style="262" customWidth="1"/>
    <col min="2" max="2" width="59" style="262" customWidth="1"/>
    <col min="3" max="7" width="36.7265625" style="262" customWidth="1"/>
    <col min="8" max="16384" width="9.1796875" style="262"/>
  </cols>
  <sheetData>
    <row r="1" spans="1:9" ht="45" customHeight="1" x14ac:dyDescent="0.35">
      <c r="A1" s="404" t="s">
        <v>1567</v>
      </c>
      <c r="B1" s="404"/>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5" t="s">
        <v>2152</v>
      </c>
      <c r="F5" s="406"/>
      <c r="G5" s="286" t="s">
        <v>2151</v>
      </c>
      <c r="H5" s="277"/>
    </row>
    <row r="6" spans="1:9" x14ac:dyDescent="0.35">
      <c r="A6" s="272"/>
      <c r="B6" s="272"/>
      <c r="C6" s="272"/>
      <c r="D6" s="272"/>
      <c r="F6" s="287"/>
      <c r="G6" s="287"/>
    </row>
    <row r="7" spans="1:9" ht="18.75" customHeight="1" x14ac:dyDescent="0.35">
      <c r="A7" s="288"/>
      <c r="B7" s="390" t="s">
        <v>2180</v>
      </c>
      <c r="C7" s="391"/>
      <c r="D7" s="289"/>
      <c r="E7" s="390" t="s">
        <v>2168</v>
      </c>
      <c r="F7" s="407"/>
      <c r="G7" s="407"/>
      <c r="H7" s="391"/>
    </row>
    <row r="8" spans="1:9" ht="18.75" customHeight="1" x14ac:dyDescent="0.35">
      <c r="A8" s="272"/>
      <c r="B8" s="408" t="s">
        <v>2145</v>
      </c>
      <c r="C8" s="409"/>
      <c r="D8" s="289"/>
      <c r="E8" s="410" t="s">
        <v>83</v>
      </c>
      <c r="F8" s="411"/>
      <c r="G8" s="411"/>
      <c r="H8" s="412"/>
    </row>
    <row r="9" spans="1:9" ht="18.75" customHeight="1" x14ac:dyDescent="0.35">
      <c r="A9" s="272"/>
      <c r="B9" s="408" t="s">
        <v>2149</v>
      </c>
      <c r="C9" s="409"/>
      <c r="D9" s="290"/>
      <c r="E9" s="410"/>
      <c r="F9" s="411"/>
      <c r="G9" s="411"/>
      <c r="H9" s="412"/>
      <c r="I9" s="277"/>
    </row>
    <row r="10" spans="1:9" x14ac:dyDescent="0.35">
      <c r="A10" s="291"/>
      <c r="B10" s="413"/>
      <c r="C10" s="413"/>
      <c r="D10" s="289"/>
      <c r="E10" s="410"/>
      <c r="F10" s="411"/>
      <c r="G10" s="411"/>
      <c r="H10" s="412"/>
      <c r="I10" s="277"/>
    </row>
    <row r="11" spans="1:9" ht="15" thickBot="1" x14ac:dyDescent="0.4">
      <c r="A11" s="291"/>
      <c r="B11" s="414"/>
      <c r="C11" s="415"/>
      <c r="D11" s="290"/>
      <c r="E11" s="410"/>
      <c r="F11" s="411"/>
      <c r="G11" s="411"/>
      <c r="H11" s="412"/>
      <c r="I11" s="277"/>
    </row>
    <row r="12" spans="1:9" x14ac:dyDescent="0.35">
      <c r="A12" s="272"/>
      <c r="B12" s="292"/>
      <c r="C12" s="272"/>
      <c r="D12" s="272"/>
      <c r="E12" s="410"/>
      <c r="F12" s="411"/>
      <c r="G12" s="411"/>
      <c r="H12" s="412"/>
      <c r="I12" s="277"/>
    </row>
    <row r="13" spans="1:9" ht="15.75" customHeight="1" thickBot="1" x14ac:dyDescent="0.4">
      <c r="A13" s="272"/>
      <c r="B13" s="292"/>
      <c r="C13" s="272"/>
      <c r="D13" s="272"/>
      <c r="E13" s="399" t="s">
        <v>2181</v>
      </c>
      <c r="F13" s="400"/>
      <c r="G13" s="401" t="s">
        <v>2182</v>
      </c>
      <c r="H13" s="402"/>
      <c r="I13" s="277"/>
    </row>
    <row r="14" spans="1:9" x14ac:dyDescent="0.35">
      <c r="A14" s="272"/>
      <c r="B14" s="292"/>
      <c r="C14" s="272"/>
      <c r="D14" s="272"/>
      <c r="E14" s="293"/>
      <c r="F14" s="293"/>
      <c r="G14" s="272"/>
      <c r="H14" s="278"/>
    </row>
    <row r="15" spans="1:9" ht="18.75" customHeight="1" x14ac:dyDescent="0.35">
      <c r="A15" s="294"/>
      <c r="B15" s="403" t="s">
        <v>2183</v>
      </c>
      <c r="C15" s="403"/>
      <c r="D15" s="403"/>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3" t="s">
        <v>2149</v>
      </c>
      <c r="C20" s="403"/>
      <c r="D20" s="403"/>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P17" sqref="P17"/>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80" t="s">
        <v>2380</v>
      </c>
      <c r="F6" s="380"/>
      <c r="G6" s="380"/>
      <c r="H6" s="7"/>
      <c r="I6" s="7"/>
      <c r="J6" s="8"/>
    </row>
    <row r="7" spans="2:10" ht="26" x14ac:dyDescent="0.35">
      <c r="B7" s="6"/>
      <c r="C7" s="7"/>
      <c r="D7" s="7"/>
      <c r="E7" s="7"/>
      <c r="F7" s="12" t="s">
        <v>565</v>
      </c>
      <c r="G7" s="7"/>
      <c r="H7" s="7"/>
      <c r="I7" s="7"/>
      <c r="J7" s="8"/>
    </row>
    <row r="8" spans="2:10" ht="26" x14ac:dyDescent="0.35">
      <c r="B8" s="6"/>
      <c r="C8" s="7"/>
      <c r="D8" s="7"/>
      <c r="E8" s="7"/>
      <c r="F8" s="12" t="s">
        <v>2770</v>
      </c>
      <c r="G8" s="7"/>
      <c r="H8" s="7"/>
      <c r="I8" s="7"/>
      <c r="J8" s="8"/>
    </row>
    <row r="9" spans="2:10" ht="21" x14ac:dyDescent="0.35">
      <c r="B9" s="6"/>
      <c r="C9" s="7"/>
      <c r="D9" s="7"/>
      <c r="E9" s="7"/>
      <c r="F9" s="13" t="s">
        <v>2772</v>
      </c>
      <c r="G9" s="7"/>
      <c r="H9" s="7"/>
      <c r="I9" s="7"/>
      <c r="J9" s="8"/>
    </row>
    <row r="10" spans="2:10" ht="21" x14ac:dyDescent="0.35">
      <c r="B10" s="6"/>
      <c r="C10" s="7"/>
      <c r="D10" s="7"/>
      <c r="E10" s="7"/>
      <c r="F10" s="13" t="s">
        <v>2771</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3" t="s">
        <v>15</v>
      </c>
      <c r="E24" s="379" t="s">
        <v>16</v>
      </c>
      <c r="F24" s="379"/>
      <c r="G24" s="379"/>
      <c r="H24" s="379"/>
      <c r="I24" s="7"/>
      <c r="J24" s="8"/>
    </row>
    <row r="25" spans="2:10" x14ac:dyDescent="0.35">
      <c r="B25" s="6"/>
      <c r="C25" s="7"/>
      <c r="D25" s="7"/>
      <c r="E25" s="16"/>
      <c r="F25" s="16"/>
      <c r="G25" s="16"/>
      <c r="H25" s="7"/>
      <c r="I25" s="7"/>
      <c r="J25" s="8"/>
    </row>
    <row r="26" spans="2:10" x14ac:dyDescent="0.35">
      <c r="B26" s="6"/>
      <c r="C26" s="7"/>
      <c r="D26" s="383" t="s">
        <v>17</v>
      </c>
      <c r="E26" s="379"/>
      <c r="F26" s="379"/>
      <c r="G26" s="379"/>
      <c r="H26" s="379"/>
      <c r="I26" s="7"/>
      <c r="J26" s="8"/>
    </row>
    <row r="27" spans="2:10" x14ac:dyDescent="0.35">
      <c r="B27" s="6"/>
      <c r="C27" s="7"/>
      <c r="D27" s="17"/>
      <c r="E27" s="17"/>
      <c r="F27" s="17"/>
      <c r="G27" s="17"/>
      <c r="H27" s="17"/>
      <c r="I27" s="7"/>
      <c r="J27" s="8"/>
    </row>
    <row r="28" spans="2:10" x14ac:dyDescent="0.35">
      <c r="B28" s="6"/>
      <c r="C28" s="7"/>
      <c r="D28" s="383" t="s">
        <v>18</v>
      </c>
      <c r="E28" s="379" t="s">
        <v>16</v>
      </c>
      <c r="F28" s="379"/>
      <c r="G28" s="379"/>
      <c r="H28" s="379"/>
      <c r="I28" s="7"/>
      <c r="J28" s="8"/>
    </row>
    <row r="29" spans="2:10" x14ac:dyDescent="0.35">
      <c r="B29" s="6"/>
      <c r="C29" s="7"/>
      <c r="D29" s="17"/>
      <c r="E29" s="17"/>
      <c r="F29" s="17"/>
      <c r="G29" s="17"/>
      <c r="H29" s="17"/>
      <c r="I29" s="7"/>
      <c r="J29" s="8"/>
    </row>
    <row r="30" spans="2:10" x14ac:dyDescent="0.35">
      <c r="B30" s="6"/>
      <c r="C30" s="7"/>
      <c r="D30" s="383" t="s">
        <v>19</v>
      </c>
      <c r="E30" s="379" t="s">
        <v>16</v>
      </c>
      <c r="F30" s="379"/>
      <c r="G30" s="379"/>
      <c r="H30" s="379"/>
      <c r="I30" s="7"/>
      <c r="J30" s="8"/>
    </row>
    <row r="31" spans="2:10" x14ac:dyDescent="0.35">
      <c r="B31" s="6"/>
      <c r="C31" s="7"/>
      <c r="D31" s="17"/>
      <c r="E31" s="17"/>
      <c r="F31" s="17"/>
      <c r="G31" s="17"/>
      <c r="H31" s="17"/>
      <c r="I31" s="7"/>
      <c r="J31" s="8"/>
    </row>
    <row r="32" spans="2:10" x14ac:dyDescent="0.35">
      <c r="B32" s="6"/>
      <c r="C32" s="7"/>
      <c r="D32" s="383" t="s">
        <v>20</v>
      </c>
      <c r="E32" s="379" t="s">
        <v>16</v>
      </c>
      <c r="F32" s="379"/>
      <c r="G32" s="379"/>
      <c r="H32" s="379"/>
      <c r="I32" s="7"/>
      <c r="J32" s="8"/>
    </row>
    <row r="33" spans="1:18" x14ac:dyDescent="0.35">
      <c r="B33" s="6"/>
      <c r="C33" s="7"/>
      <c r="D33" s="16"/>
      <c r="E33" s="16"/>
      <c r="F33" s="16"/>
      <c r="G33" s="16"/>
      <c r="H33" s="16"/>
      <c r="I33" s="7"/>
      <c r="J33" s="8"/>
    </row>
    <row r="34" spans="1:18" x14ac:dyDescent="0.35">
      <c r="B34" s="6"/>
      <c r="C34" s="7"/>
      <c r="D34" s="383" t="s">
        <v>21</v>
      </c>
      <c r="E34" s="379" t="s">
        <v>16</v>
      </c>
      <c r="F34" s="379"/>
      <c r="G34" s="379"/>
      <c r="H34" s="379"/>
      <c r="I34" s="7"/>
      <c r="J34" s="8"/>
    </row>
    <row r="35" spans="1:18" x14ac:dyDescent="0.35">
      <c r="B35" s="6"/>
      <c r="C35" s="7"/>
      <c r="D35" s="7"/>
      <c r="E35" s="7"/>
      <c r="F35" s="7"/>
      <c r="G35" s="7"/>
      <c r="H35" s="7"/>
      <c r="I35" s="7"/>
      <c r="J35" s="8"/>
    </row>
    <row r="36" spans="1:18" x14ac:dyDescent="0.35">
      <c r="B36" s="6"/>
      <c r="C36" s="7"/>
      <c r="D36" s="381" t="s">
        <v>22</v>
      </c>
      <c r="E36" s="382"/>
      <c r="F36" s="382"/>
      <c r="G36" s="382"/>
      <c r="H36" s="382"/>
      <c r="I36" s="7"/>
      <c r="J36" s="8"/>
    </row>
    <row r="37" spans="1:18" x14ac:dyDescent="0.35">
      <c r="B37" s="6"/>
      <c r="C37" s="7"/>
      <c r="D37" s="7"/>
      <c r="E37" s="7"/>
      <c r="F37" s="15"/>
      <c r="G37" s="7"/>
      <c r="H37" s="7"/>
      <c r="I37" s="7"/>
      <c r="J37" s="8"/>
    </row>
    <row r="38" spans="1:18" x14ac:dyDescent="0.35">
      <c r="B38" s="6"/>
      <c r="C38" s="7"/>
      <c r="D38" s="381" t="s">
        <v>1568</v>
      </c>
      <c r="E38" s="382"/>
      <c r="F38" s="382"/>
      <c r="G38" s="382"/>
      <c r="H38" s="382"/>
      <c r="I38" s="7"/>
      <c r="J38" s="8"/>
    </row>
    <row r="39" spans="1:18" x14ac:dyDescent="0.35">
      <c r="B39" s="6"/>
      <c r="C39" s="7"/>
      <c r="D39" s="144"/>
      <c r="E39" s="144"/>
      <c r="F39" s="144"/>
      <c r="G39" s="144"/>
      <c r="H39" s="144"/>
      <c r="I39" s="7"/>
      <c r="J39" s="8"/>
    </row>
    <row r="40" spans="1:18" s="262" customFormat="1" x14ac:dyDescent="0.35">
      <c r="A40" s="2"/>
      <c r="B40" s="6"/>
      <c r="C40" s="7"/>
      <c r="D40" s="378" t="s">
        <v>2278</v>
      </c>
      <c r="E40" s="379" t="s">
        <v>16</v>
      </c>
      <c r="F40" s="379"/>
      <c r="G40" s="379"/>
      <c r="H40" s="379"/>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8" t="s">
        <v>2365</v>
      </c>
      <c r="E42" s="379"/>
      <c r="F42" s="379"/>
      <c r="G42" s="379"/>
      <c r="H42" s="379"/>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4" t="s">
        <v>1635</v>
      </c>
      <c r="D25" s="384"/>
      <c r="E25" s="384"/>
      <c r="F25" s="384"/>
      <c r="G25" s="384"/>
      <c r="H25" s="384"/>
      <c r="I25" s="14"/>
      <c r="J25" s="8"/>
    </row>
    <row r="26" spans="2:14" s="2" customFormat="1" x14ac:dyDescent="0.35">
      <c r="B26" s="6"/>
      <c r="C26" s="384"/>
      <c r="D26" s="384"/>
      <c r="E26" s="384"/>
      <c r="F26" s="384"/>
      <c r="G26" s="384"/>
      <c r="H26" s="384"/>
      <c r="I26" s="14"/>
      <c r="J26" s="8"/>
    </row>
    <row r="27" spans="2:14" s="2" customFormat="1" x14ac:dyDescent="0.35">
      <c r="B27" s="6"/>
      <c r="C27" s="384" t="s">
        <v>1634</v>
      </c>
      <c r="D27" s="384"/>
      <c r="E27" s="384"/>
      <c r="F27" s="384"/>
      <c r="G27" s="384"/>
      <c r="H27" s="384"/>
      <c r="I27" s="14"/>
      <c r="J27" s="8"/>
    </row>
    <row r="28" spans="2:14" s="2" customFormat="1" x14ac:dyDescent="0.35">
      <c r="B28" s="6"/>
      <c r="C28" s="384"/>
      <c r="D28" s="384"/>
      <c r="E28" s="384"/>
      <c r="F28" s="384"/>
      <c r="G28" s="384"/>
      <c r="H28" s="384"/>
      <c r="I28" s="14"/>
      <c r="J28" s="8"/>
    </row>
    <row r="29" spans="2:14" s="2" customFormat="1" x14ac:dyDescent="0.35">
      <c r="B29" s="6"/>
      <c r="C29" s="384" t="s">
        <v>1636</v>
      </c>
      <c r="D29" s="384"/>
      <c r="E29" s="384"/>
      <c r="F29" s="384"/>
      <c r="G29" s="384"/>
      <c r="H29" s="384"/>
      <c r="I29" s="14"/>
      <c r="J29" s="8"/>
    </row>
    <row r="30" spans="2:14" s="2" customFormat="1" x14ac:dyDescent="0.35">
      <c r="B30" s="6"/>
      <c r="C30" s="384"/>
      <c r="D30" s="384"/>
      <c r="E30" s="384"/>
      <c r="F30" s="384"/>
      <c r="G30" s="384"/>
      <c r="H30" s="384"/>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5" t="s">
        <v>2709</v>
      </c>
      <c r="D79" s="385"/>
      <c r="E79" s="385"/>
      <c r="F79" s="385"/>
      <c r="G79" s="385"/>
      <c r="H79" s="385"/>
      <c r="I79" s="385"/>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86" t="s">
        <v>37</v>
      </c>
      <c r="B1" s="387"/>
      <c r="C1" s="387"/>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40</v>
      </c>
      <c r="B6" s="52"/>
      <c r="C6" s="53"/>
    </row>
    <row r="7" spans="1:31" ht="58" x14ac:dyDescent="0.35">
      <c r="A7" s="54"/>
      <c r="B7" s="55" t="s">
        <v>41</v>
      </c>
      <c r="C7" s="56" t="s">
        <v>42</v>
      </c>
    </row>
    <row r="8" spans="1:31" ht="14.5" customHeight="1" x14ac:dyDescent="0.35">
      <c r="A8" s="52" t="s">
        <v>43</v>
      </c>
      <c r="B8" s="52"/>
      <c r="C8" s="53"/>
    </row>
    <row r="9" spans="1:31" ht="23.25" customHeight="1" x14ac:dyDescent="0.35">
      <c r="A9" s="57"/>
      <c r="B9" s="55" t="s">
        <v>44</v>
      </c>
      <c r="C9" s="58" t="s">
        <v>1612</v>
      </c>
    </row>
    <row r="10" spans="1:31" ht="14.5" customHeight="1" x14ac:dyDescent="0.35">
      <c r="A10" s="52" t="s">
        <v>45</v>
      </c>
      <c r="B10" s="52"/>
      <c r="C10" s="53"/>
    </row>
    <row r="11" spans="1:31" ht="23.25" customHeight="1" x14ac:dyDescent="0.35">
      <c r="A11" s="57"/>
      <c r="B11" s="55" t="s">
        <v>46</v>
      </c>
      <c r="C11" s="58" t="s">
        <v>47</v>
      </c>
    </row>
    <row r="12" spans="1:31" ht="14.5" customHeight="1" x14ac:dyDescent="0.35">
      <c r="A12" s="52" t="s">
        <v>48</v>
      </c>
      <c r="B12" s="52"/>
      <c r="C12" s="53"/>
    </row>
    <row r="13" spans="1:31" x14ac:dyDescent="0.35">
      <c r="A13" s="54"/>
      <c r="B13" s="55" t="s">
        <v>49</v>
      </c>
      <c r="C13" s="56" t="s">
        <v>50</v>
      </c>
    </row>
    <row r="14" spans="1:31" ht="14.5" customHeight="1" x14ac:dyDescent="0.35">
      <c r="A14" s="52" t="s">
        <v>51</v>
      </c>
      <c r="B14" s="52"/>
      <c r="C14" s="53"/>
    </row>
    <row r="15" spans="1:31" ht="38.25" customHeight="1" x14ac:dyDescent="0.35">
      <c r="A15" s="54"/>
      <c r="B15" s="55" t="s">
        <v>52</v>
      </c>
      <c r="C15" s="58" t="s">
        <v>53</v>
      </c>
    </row>
    <row r="16" spans="1:31" ht="14.5" customHeight="1" x14ac:dyDescent="0.35">
      <c r="A16" s="52" t="s">
        <v>54</v>
      </c>
      <c r="B16" s="52"/>
      <c r="C16" s="53"/>
    </row>
    <row r="17" spans="1:31" ht="26.25" customHeight="1" x14ac:dyDescent="0.35">
      <c r="A17" s="54"/>
      <c r="B17" s="55" t="s">
        <v>55</v>
      </c>
      <c r="C17" s="58" t="s">
        <v>56</v>
      </c>
    </row>
    <row r="18" spans="1:31" ht="14.5"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61</v>
      </c>
      <c r="B21" s="52"/>
      <c r="C21" s="53"/>
    </row>
    <row r="22" spans="1:31" ht="42.65" customHeight="1" x14ac:dyDescent="0.35">
      <c r="A22" s="57"/>
      <c r="B22" s="55" t="s">
        <v>62</v>
      </c>
      <c r="C22" s="56" t="s">
        <v>63</v>
      </c>
    </row>
    <row r="23" spans="1:31" ht="14.5" customHeight="1" x14ac:dyDescent="0.35">
      <c r="A23" s="52" t="s">
        <v>64</v>
      </c>
      <c r="B23" s="52"/>
      <c r="C23" s="53"/>
      <c r="D23" s="59"/>
    </row>
    <row r="24" spans="1:31" x14ac:dyDescent="0.35">
      <c r="A24" s="54"/>
      <c r="B24" s="55" t="s">
        <v>65</v>
      </c>
      <c r="C24" s="58" t="s">
        <v>2189</v>
      </c>
      <c r="D24" s="59"/>
    </row>
    <row r="25" spans="1:31" ht="14.5" customHeight="1" x14ac:dyDescent="0.35">
      <c r="A25" s="198" t="s">
        <v>1618</v>
      </c>
      <c r="B25" s="52"/>
      <c r="C25" s="53"/>
      <c r="D25" s="59"/>
    </row>
    <row r="26" spans="1:31" ht="38.25" customHeight="1" x14ac:dyDescent="0.35">
      <c r="A26" s="54"/>
      <c r="B26" s="55" t="s">
        <v>66</v>
      </c>
      <c r="C26" s="58" t="s">
        <v>67</v>
      </c>
      <c r="D26" s="59"/>
    </row>
    <row r="27" spans="1:31" ht="14.5"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I4" sqref="I4"/>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2774</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2730</v>
      </c>
      <c r="E29" s="83"/>
      <c r="F29" s="83"/>
      <c r="H29" s="64"/>
      <c r="L29" s="64"/>
      <c r="M29" s="64"/>
    </row>
    <row r="30" spans="1:13" outlineLevel="1" x14ac:dyDescent="0.35">
      <c r="A30" s="66" t="s">
        <v>106</v>
      </c>
      <c r="B30" s="371" t="s">
        <v>2731</v>
      </c>
      <c r="C30" s="268" t="s">
        <v>2732</v>
      </c>
      <c r="E30" s="83"/>
      <c r="F30" s="83"/>
      <c r="H30" s="64"/>
      <c r="L30" s="64"/>
      <c r="M30" s="64"/>
    </row>
    <row r="31" spans="1:13" ht="43.5" outlineLevel="1" x14ac:dyDescent="0.35">
      <c r="A31" s="66" t="s">
        <v>107</v>
      </c>
      <c r="B31" s="371" t="s">
        <v>2733</v>
      </c>
      <c r="C31" s="268" t="s">
        <v>2734</v>
      </c>
      <c r="E31" s="83"/>
      <c r="F31" s="83"/>
      <c r="H31" s="64"/>
      <c r="L31" s="64"/>
      <c r="M31" s="64"/>
    </row>
    <row r="32" spans="1:13" ht="72.5" outlineLevel="1" x14ac:dyDescent="0.35">
      <c r="A32" s="66" t="s">
        <v>108</v>
      </c>
      <c r="B32" s="371" t="s">
        <v>2735</v>
      </c>
      <c r="C32" s="268" t="s">
        <v>2773</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20879.378973930041</v>
      </c>
      <c r="F38" s="83"/>
      <c r="H38" s="64"/>
      <c r="L38" s="64"/>
      <c r="M38" s="64"/>
    </row>
    <row r="39" spans="1:14" x14ac:dyDescent="0.35">
      <c r="A39" s="66" t="s">
        <v>114</v>
      </c>
      <c r="B39" s="83" t="s">
        <v>115</v>
      </c>
      <c r="C39" s="249">
        <v>13140.2178</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0.1</v>
      </c>
      <c r="D45" s="185">
        <f>IF(OR(C38="[For completion]",C39="[For completion]"),"Please complete G.3.1.1 and G.3.1.2",(C38/C39-1))</f>
        <v>0.58896749595201081</v>
      </c>
      <c r="E45" s="185"/>
      <c r="F45" s="185">
        <v>0.12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20644.378973930041</v>
      </c>
      <c r="E53" s="91"/>
      <c r="F53" s="203">
        <f>IF($C$58=0,"",IF(C53="[for completion]","",C53/$C$58))</f>
        <v>0.98874487597100369</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235</v>
      </c>
      <c r="E56" s="91"/>
      <c r="F56" s="211">
        <f t="shared" si="0"/>
        <v>1.1255124028996295E-2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20879.378973930041</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20.391575670973324</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4.9832157800000001</v>
      </c>
      <c r="D70" s="191" t="s">
        <v>1240</v>
      </c>
      <c r="E70" s="62"/>
      <c r="F70" s="203">
        <f t="shared" ref="F70:F76" si="2">IF($C$77=0,"",IF(C70="[for completion]","",C70/$C$77))</f>
        <v>2.3866685815809204E-4</v>
      </c>
      <c r="G70" s="203" t="str">
        <f>IF($D$77=0,"",IF(D70="[Mark as ND1 if not relevant]","",D70/$D$77))</f>
        <v/>
      </c>
      <c r="H70" s="64"/>
      <c r="L70" s="64"/>
      <c r="M70" s="64"/>
      <c r="N70" s="96"/>
    </row>
    <row r="71" spans="1:14" x14ac:dyDescent="0.35">
      <c r="A71" s="66" t="s">
        <v>163</v>
      </c>
      <c r="B71" s="181" t="s">
        <v>1590</v>
      </c>
      <c r="C71" s="191">
        <v>19.444180869999997</v>
      </c>
      <c r="D71" s="249" t="s">
        <v>1240</v>
      </c>
      <c r="E71" s="62"/>
      <c r="F71" s="203">
        <f t="shared" si="2"/>
        <v>9.3126241418760639E-4</v>
      </c>
      <c r="G71" s="203" t="str">
        <f t="shared" ref="G71:G76" si="3">IF($D$77=0,"",IF(D71="[Mark as ND1 if not relevant]","",D71/$D$77))</f>
        <v/>
      </c>
      <c r="H71" s="64"/>
      <c r="L71" s="64"/>
      <c r="M71" s="64"/>
      <c r="N71" s="96"/>
    </row>
    <row r="72" spans="1:14" x14ac:dyDescent="0.35">
      <c r="A72" s="66" t="s">
        <v>164</v>
      </c>
      <c r="B72" s="180" t="s">
        <v>1591</v>
      </c>
      <c r="C72" s="191">
        <v>34.818317379999996</v>
      </c>
      <c r="D72" s="249" t="s">
        <v>1240</v>
      </c>
      <c r="E72" s="62"/>
      <c r="F72" s="203">
        <f t="shared" si="2"/>
        <v>1.667593534437694E-3</v>
      </c>
      <c r="G72" s="203" t="str">
        <f t="shared" si="3"/>
        <v/>
      </c>
      <c r="H72" s="64"/>
      <c r="L72" s="64"/>
      <c r="M72" s="64"/>
      <c r="N72" s="96"/>
    </row>
    <row r="73" spans="1:14" x14ac:dyDescent="0.35">
      <c r="A73" s="66" t="s">
        <v>165</v>
      </c>
      <c r="B73" s="180" t="s">
        <v>1592</v>
      </c>
      <c r="C73" s="191">
        <f>64.32176724+235</f>
        <v>299.32176723999999</v>
      </c>
      <c r="D73" s="249" t="s">
        <v>1240</v>
      </c>
      <c r="E73" s="62"/>
      <c r="F73" s="203">
        <f t="shared" si="2"/>
        <v>1.4335760063253475E-2</v>
      </c>
      <c r="G73" s="203" t="str">
        <f t="shared" si="3"/>
        <v/>
      </c>
      <c r="H73" s="64"/>
      <c r="L73" s="64"/>
      <c r="M73" s="64"/>
      <c r="N73" s="96"/>
    </row>
    <row r="74" spans="1:14" x14ac:dyDescent="0.35">
      <c r="A74" s="66" t="s">
        <v>166</v>
      </c>
      <c r="B74" s="180" t="s">
        <v>1593</v>
      </c>
      <c r="C74" s="191">
        <v>94.350977590000014</v>
      </c>
      <c r="D74" s="249" t="s">
        <v>1240</v>
      </c>
      <c r="E74" s="62"/>
      <c r="F74" s="203">
        <f t="shared" si="2"/>
        <v>4.5188593831170312E-3</v>
      </c>
      <c r="G74" s="203" t="str">
        <f t="shared" si="3"/>
        <v/>
      </c>
      <c r="H74" s="64"/>
      <c r="L74" s="64"/>
      <c r="M74" s="64"/>
      <c r="N74" s="96"/>
    </row>
    <row r="75" spans="1:14" x14ac:dyDescent="0.35">
      <c r="A75" s="66" t="s">
        <v>167</v>
      </c>
      <c r="B75" s="180" t="s">
        <v>1594</v>
      </c>
      <c r="C75" s="191">
        <v>1128.9282827300003</v>
      </c>
      <c r="D75" s="249" t="s">
        <v>1240</v>
      </c>
      <c r="E75" s="62"/>
      <c r="F75" s="203">
        <f t="shared" si="2"/>
        <v>5.4069054646672235E-2</v>
      </c>
      <c r="G75" s="203" t="str">
        <f t="shared" si="3"/>
        <v/>
      </c>
      <c r="H75" s="64"/>
      <c r="L75" s="64"/>
      <c r="M75" s="64"/>
      <c r="N75" s="96"/>
    </row>
    <row r="76" spans="1:14" x14ac:dyDescent="0.35">
      <c r="A76" s="66" t="s">
        <v>168</v>
      </c>
      <c r="B76" s="180" t="s">
        <v>1595</v>
      </c>
      <c r="C76" s="191">
        <v>19297.532232339996</v>
      </c>
      <c r="D76" s="249" t="s">
        <v>1240</v>
      </c>
      <c r="E76" s="62"/>
      <c r="F76" s="203">
        <f t="shared" si="2"/>
        <v>0.92423880310017381</v>
      </c>
      <c r="G76" s="203" t="str">
        <f t="shared" si="3"/>
        <v/>
      </c>
      <c r="H76" s="64"/>
      <c r="L76" s="64"/>
      <c r="M76" s="64"/>
      <c r="N76" s="96"/>
    </row>
    <row r="77" spans="1:14" x14ac:dyDescent="0.35">
      <c r="A77" s="66" t="s">
        <v>169</v>
      </c>
      <c r="B77" s="100" t="s">
        <v>148</v>
      </c>
      <c r="C77" s="193">
        <f>SUM(C70:C76)</f>
        <v>20879.378973929997</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1.2738474799999999</v>
      </c>
      <c r="D79" s="193"/>
      <c r="E79" s="83"/>
      <c r="F79" s="203">
        <f t="shared" ref="F79:F87" si="5">IF($C$77=0,"",IF(C79="[for completion]","",C79/$C$77))</f>
        <v>6.1009835665635769E-5</v>
      </c>
      <c r="G79" s="203" t="str">
        <f t="shared" si="4"/>
        <v/>
      </c>
      <c r="H79" s="64"/>
      <c r="L79" s="64"/>
      <c r="M79" s="64"/>
      <c r="N79" s="96"/>
    </row>
    <row r="80" spans="1:14" outlineLevel="1" x14ac:dyDescent="0.35">
      <c r="A80" s="66" t="s">
        <v>174</v>
      </c>
      <c r="B80" s="101" t="s">
        <v>175</v>
      </c>
      <c r="C80" s="193">
        <v>3.7093683000000008</v>
      </c>
      <c r="D80" s="193"/>
      <c r="E80" s="83"/>
      <c r="F80" s="203">
        <f t="shared" si="5"/>
        <v>1.7765702249245631E-4</v>
      </c>
      <c r="G80" s="203" t="str">
        <f t="shared" si="4"/>
        <v/>
      </c>
      <c r="H80" s="64"/>
      <c r="L80" s="64"/>
      <c r="M80" s="64"/>
      <c r="N80" s="96"/>
    </row>
    <row r="81" spans="1:14" outlineLevel="1" x14ac:dyDescent="0.35">
      <c r="A81" s="66" t="s">
        <v>176</v>
      </c>
      <c r="B81" s="101" t="s">
        <v>177</v>
      </c>
      <c r="C81" s="193">
        <v>8.0219604399999991</v>
      </c>
      <c r="D81" s="193"/>
      <c r="E81" s="83"/>
      <c r="F81" s="203">
        <f t="shared" si="5"/>
        <v>3.8420493492724198E-4</v>
      </c>
      <c r="G81" s="203" t="str">
        <f t="shared" si="4"/>
        <v/>
      </c>
      <c r="H81" s="64"/>
      <c r="L81" s="64"/>
      <c r="M81" s="64"/>
      <c r="N81" s="96"/>
    </row>
    <row r="82" spans="1:14" outlineLevel="1" x14ac:dyDescent="0.35">
      <c r="A82" s="66" t="s">
        <v>178</v>
      </c>
      <c r="B82" s="101" t="s">
        <v>179</v>
      </c>
      <c r="C82" s="193">
        <v>11.422220429999999</v>
      </c>
      <c r="D82" s="193"/>
      <c r="E82" s="83"/>
      <c r="F82" s="203">
        <f t="shared" si="5"/>
        <v>5.4705747926036446E-4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1.3579250380969079</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5875.5627999999997</v>
      </c>
      <c r="D93" s="372" t="s">
        <v>1240</v>
      </c>
      <c r="E93" s="62"/>
      <c r="F93" s="203">
        <f>IF($C$100=0,"",IF(C93="[for completion]","",IF(C93="","",C93/$C$100)))</f>
        <v>0.44714348646488944</v>
      </c>
      <c r="G93" s="203" t="str">
        <f>IF($D$100=0,"",IF(D93="[Mark as ND1 if not relevant]","",IF(D93="","",D93/$D$100)))</f>
        <v/>
      </c>
      <c r="H93" s="64"/>
      <c r="L93" s="64"/>
      <c r="M93" s="64"/>
      <c r="N93" s="96"/>
    </row>
    <row r="94" spans="1:14" x14ac:dyDescent="0.35">
      <c r="A94" s="66" t="s">
        <v>191</v>
      </c>
      <c r="B94" s="181" t="s">
        <v>1590</v>
      </c>
      <c r="C94" s="191">
        <v>3645.5549999999998</v>
      </c>
      <c r="D94" s="372" t="s">
        <v>1240</v>
      </c>
      <c r="E94" s="62"/>
      <c r="F94" s="203">
        <f t="shared" ref="F94:F99" si="6">IF($C$100=0,"",IF(C94="[for completion]","",IF(C94="","",C94/$C$100)))</f>
        <v>0.27743489913842978</v>
      </c>
      <c r="G94" s="203" t="str">
        <f t="shared" ref="G94:G99" si="7">IF($D$100=0,"",IF(D94="[Mark as ND1 if not relevant]","",IF(D94="","",D94/$D$100)))</f>
        <v/>
      </c>
      <c r="H94" s="64"/>
      <c r="L94" s="64"/>
      <c r="M94" s="64"/>
      <c r="N94" s="96"/>
    </row>
    <row r="95" spans="1:14" x14ac:dyDescent="0.35">
      <c r="A95" s="66" t="s">
        <v>192</v>
      </c>
      <c r="B95" s="181" t="s">
        <v>1591</v>
      </c>
      <c r="C95" s="191">
        <v>3059.1</v>
      </c>
      <c r="D95" s="372" t="s">
        <v>1240</v>
      </c>
      <c r="E95" s="62"/>
      <c r="F95" s="203">
        <f t="shared" si="6"/>
        <v>0.2328043603660816</v>
      </c>
      <c r="G95" s="203" t="str">
        <f t="shared" si="7"/>
        <v/>
      </c>
      <c r="H95" s="64"/>
      <c r="L95" s="64"/>
      <c r="M95" s="64"/>
      <c r="N95" s="96"/>
    </row>
    <row r="96" spans="1:14" x14ac:dyDescent="0.35">
      <c r="A96" s="66" t="s">
        <v>193</v>
      </c>
      <c r="B96" s="181" t="s">
        <v>1592</v>
      </c>
      <c r="C96" s="191">
        <v>500</v>
      </c>
      <c r="D96" s="372" t="s">
        <v>1240</v>
      </c>
      <c r="E96" s="62"/>
      <c r="F96" s="203">
        <f t="shared" si="6"/>
        <v>3.8051119670177762E-2</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4.566134360421332E-3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13140.2178</v>
      </c>
      <c r="D100" s="193">
        <f>SUM(D93:D99)</f>
        <v>0</v>
      </c>
      <c r="E100" s="83"/>
      <c r="F100" s="204">
        <f>SUM(F93:F99)</f>
        <v>0.99999999999999989</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3294.92</v>
      </c>
      <c r="D102" s="193"/>
      <c r="E102" s="83"/>
      <c r="F102" s="203">
        <f t="shared" si="8"/>
        <v>0.25075079044732423</v>
      </c>
      <c r="G102" s="203" t="str">
        <f t="shared" si="9"/>
        <v/>
      </c>
      <c r="H102" s="64"/>
      <c r="L102" s="64"/>
      <c r="M102" s="64"/>
    </row>
    <row r="103" spans="1:14" outlineLevel="1" x14ac:dyDescent="0.35">
      <c r="A103" s="66" t="s">
        <v>200</v>
      </c>
      <c r="B103" s="101" t="s">
        <v>175</v>
      </c>
      <c r="C103" s="193">
        <v>2580.6428000000001</v>
      </c>
      <c r="D103" s="193"/>
      <c r="E103" s="83"/>
      <c r="F103" s="203">
        <f t="shared" si="8"/>
        <v>0.19639269601756526</v>
      </c>
      <c r="G103" s="203" t="str">
        <f t="shared" si="9"/>
        <v/>
      </c>
      <c r="H103" s="64"/>
      <c r="L103" s="64"/>
      <c r="M103" s="64"/>
    </row>
    <row r="104" spans="1:14" outlineLevel="1" x14ac:dyDescent="0.35">
      <c r="A104" s="66" t="s">
        <v>201</v>
      </c>
      <c r="B104" s="101" t="s">
        <v>177</v>
      </c>
      <c r="C104" s="193">
        <v>500</v>
      </c>
      <c r="D104" s="193"/>
      <c r="E104" s="83"/>
      <c r="F104" s="203">
        <f t="shared" si="8"/>
        <v>3.8051119670177762E-2</v>
      </c>
      <c r="G104" s="203" t="str">
        <f t="shared" si="9"/>
        <v/>
      </c>
      <c r="H104" s="64"/>
      <c r="L104" s="64"/>
      <c r="M104" s="64"/>
    </row>
    <row r="105" spans="1:14" outlineLevel="1" x14ac:dyDescent="0.35">
      <c r="A105" s="66" t="s">
        <v>202</v>
      </c>
      <c r="B105" s="101" t="s">
        <v>179</v>
      </c>
      <c r="C105" s="193">
        <v>3145.5549999999998</v>
      </c>
      <c r="D105" s="193"/>
      <c r="E105" s="83"/>
      <c r="F105" s="203">
        <f t="shared" si="8"/>
        <v>0.23938377946825201</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20879.378973930041</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20879.378973930041</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10150.2178</v>
      </c>
      <c r="D138" s="191">
        <v>2.8963793691427613</v>
      </c>
      <c r="E138" s="92"/>
      <c r="F138" s="203">
        <f>IF($C$155=0,"",IF(C138="[for completion]","",IF(C138="","",C138/$C$155)))</f>
        <v>0.77245430437233698</v>
      </c>
      <c r="G138" s="203">
        <f>IF($D$155=0,"",IF(D138="[for completion]","",IF(D138="","",D138/$D$155)))</f>
        <v>2.2042095597097041E-4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2990</v>
      </c>
      <c r="D150" s="191">
        <v>13137.321420630857</v>
      </c>
      <c r="E150" s="83"/>
      <c r="F150" s="203">
        <f t="shared" si="22"/>
        <v>0.22754569562766302</v>
      </c>
      <c r="G150" s="203">
        <f t="shared" si="23"/>
        <v>0.99977957904402914</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13140.2178</v>
      </c>
      <c r="D155" s="191">
        <f>SUM(D138:D154)</f>
        <v>13140.217799999999</v>
      </c>
      <c r="E155" s="83"/>
      <c r="F155" s="185">
        <f>SUM(F138:F154)</f>
        <v>1</v>
      </c>
      <c r="G155" s="185">
        <f>SUM(G138:G154)</f>
        <v>1.0000000000000002</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10210.2178</v>
      </c>
      <c r="D164" s="191">
        <v>14.677988200000764</v>
      </c>
      <c r="E164" s="104"/>
      <c r="F164" s="203">
        <f>IF($C$167=0,"",IF(C164="[for completion]","",IF(C164="","",C164/$C$167)))</f>
        <v>0.77702043873275828</v>
      </c>
      <c r="G164" s="203">
        <f>IF($D$167=0,"",IF(D164="[for completion]","",IF(D164="","",D164/$D$167)))</f>
        <v>1.1170277710313722E-3</v>
      </c>
      <c r="H164" s="64"/>
      <c r="L164" s="64"/>
      <c r="M164" s="64"/>
      <c r="N164" s="96"/>
    </row>
    <row r="165" spans="1:14" x14ac:dyDescent="0.35">
      <c r="A165" s="66" t="s">
        <v>272</v>
      </c>
      <c r="B165" s="64" t="s">
        <v>273</v>
      </c>
      <c r="C165" s="191">
        <v>2930</v>
      </c>
      <c r="D165" s="191">
        <v>13125.539811799999</v>
      </c>
      <c r="E165" s="104"/>
      <c r="F165" s="203">
        <f t="shared" ref="F165:F166" si="26">IF($C$167=0,"",IF(C165="[for completion]","",IF(C165="","",C165/$C$167)))</f>
        <v>0.22297956126724169</v>
      </c>
      <c r="G165" s="203">
        <f t="shared" ref="G165:G166" si="27">IF($D$167=0,"",IF(D165="[for completion]","",IF(D165="","",D165/$D$167)))</f>
        <v>0.9988829722289686</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13140.2178</v>
      </c>
      <c r="D167" s="206">
        <f>SUM(D164:D166)</f>
        <v>13140.2178</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235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235</v>
      </c>
      <c r="E179" s="94"/>
      <c r="F179" s="204">
        <f>SUM(F174:F178)</f>
        <v>1</v>
      </c>
      <c r="G179" s="92"/>
      <c r="H179" s="64"/>
      <c r="L179" s="64"/>
      <c r="M179" s="64"/>
      <c r="N179" s="96"/>
    </row>
    <row r="180" spans="1:14" outlineLevel="1" x14ac:dyDescent="0.35">
      <c r="A180" s="66" t="s">
        <v>290</v>
      </c>
      <c r="B180" s="106" t="s">
        <v>291</v>
      </c>
      <c r="C180" s="191">
        <v>235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235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v>235</v>
      </c>
      <c r="E207" s="94"/>
      <c r="F207" s="203"/>
      <c r="G207" s="94"/>
      <c r="H207" s="64"/>
      <c r="L207" s="64"/>
      <c r="M207" s="64"/>
      <c r="N207" s="96"/>
    </row>
    <row r="208" spans="1:14" x14ac:dyDescent="0.35">
      <c r="A208" s="66" t="s">
        <v>339</v>
      </c>
      <c r="B208" s="100" t="s">
        <v>148</v>
      </c>
      <c r="C208" s="193">
        <f>SUM(C193:C206)</f>
        <v>235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403.84739999999999</v>
      </c>
      <c r="E218" s="104"/>
      <c r="F218" s="203">
        <f t="shared" ref="F218:F219" si="31">IF($C$38=0,"",IF(C218="[for completion]","",IF(C218="","",C218/$C$38)))</f>
        <v>1.9341925854415652E-2</v>
      </c>
      <c r="G218" s="203">
        <f t="shared" ref="G218:G219" si="32">IF($C$39=0,"",IF(C218="[for completion]","",IF(C218="","",C218/$C$39)))</f>
        <v>3.0733691491780294E-2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403.84739999999999</v>
      </c>
      <c r="E220" s="104"/>
      <c r="F220" s="185">
        <f>SUM(F217:F219)</f>
        <v>1.9341925854415652E-2</v>
      </c>
      <c r="G220" s="185">
        <f>SUM(G217:G219)</f>
        <v>3.0733691491780294E-2</v>
      </c>
      <c r="H220" s="64"/>
      <c r="L220" s="64"/>
      <c r="M220" s="64"/>
      <c r="N220" s="96"/>
    </row>
    <row r="221" spans="1:14" outlineLevel="1" x14ac:dyDescent="0.35">
      <c r="A221" s="66" t="s">
        <v>354</v>
      </c>
      <c r="B221" s="235" t="s">
        <v>2736</v>
      </c>
      <c r="C221" s="191">
        <v>235</v>
      </c>
      <c r="E221" s="104"/>
      <c r="F221" s="203">
        <f t="shared" ref="F221:F227" si="33">IF($C$38=0,"",IF(C221="[for completion]","",IF(C221="","",C221/$C$38)))</f>
        <v>1.1255124028996295E-2</v>
      </c>
      <c r="G221" s="203">
        <f t="shared" ref="G221:G227" si="34">IF($C$39=0,"",IF(C221="[for completion]","",IF(C221="","",C221/$C$39)))</f>
        <v>1.7884026244983548E-2</v>
      </c>
      <c r="H221" s="64"/>
      <c r="L221" s="64"/>
      <c r="M221" s="64"/>
      <c r="N221" s="96"/>
    </row>
    <row r="222" spans="1:14" outlineLevel="1" x14ac:dyDescent="0.35">
      <c r="A222" s="66" t="s">
        <v>355</v>
      </c>
      <c r="B222" s="235" t="s">
        <v>2737</v>
      </c>
      <c r="C222" s="191">
        <v>168.84739999999999</v>
      </c>
      <c r="E222" s="104"/>
      <c r="F222" s="203">
        <f t="shared" si="33"/>
        <v>8.0868018254193572E-3</v>
      </c>
      <c r="G222" s="203">
        <f t="shared" si="34"/>
        <v>1.2849665246796746E-2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x14ac:dyDescent="0.35">
      <c r="A229" s="66" t="s">
        <v>362</v>
      </c>
      <c r="B229" s="83" t="s">
        <v>363</v>
      </c>
      <c r="C229" s="369" t="s">
        <v>2738</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10207.321420630857</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849.33758985085728</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Normal="100" workbookViewId="0">
      <selection activeCell="D349" sqref="D349"/>
    </sheetView>
  </sheetViews>
  <sheetFormatPr defaultColWidth="8.81640625" defaultRowHeight="14.5" outlineLevelRow="1" x14ac:dyDescent="0.35"/>
  <cols>
    <col min="1" max="1" width="13.81640625" style="149" customWidth="1"/>
    <col min="2" max="2" width="60.81640625" style="149" customWidth="1"/>
    <col min="3" max="3" width="41" style="149" customWidth="1"/>
    <col min="4" max="4" width="40.81640625" style="149" customWidth="1"/>
    <col min="5" max="5" width="6.7265625" style="149" customWidth="1"/>
    <col min="6" max="6" width="41.54296875" style="149" customWidth="1"/>
    <col min="7" max="7" width="41.54296875" style="145" customWidth="1"/>
    <col min="8" max="16384" width="8.8164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20644.378973930041</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20644.378973930041</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115973</v>
      </c>
      <c r="D28" s="149">
        <v>0</v>
      </c>
      <c r="F28" s="149">
        <f>IF(AND(C28="[For completion]",D28="[For completion]"),"[For completion]",SUM(C28:D28))</f>
        <v>115973</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5.1378040063080883E-4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2739</v>
      </c>
      <c r="C99" s="183">
        <f>SUM(C100:C115)</f>
        <v>0.99999999999999989</v>
      </c>
      <c r="D99" s="183">
        <v>0</v>
      </c>
      <c r="E99" s="183"/>
      <c r="F99" s="269">
        <f>SUM(F100:F115)</f>
        <v>1</v>
      </c>
      <c r="G99" s="149"/>
    </row>
    <row r="100" spans="1:7" x14ac:dyDescent="0.35">
      <c r="A100" s="149" t="s">
        <v>607</v>
      </c>
      <c r="B100" s="170" t="s">
        <v>2740</v>
      </c>
      <c r="C100" s="183">
        <v>0.10951899559173779</v>
      </c>
      <c r="D100" s="269">
        <v>0</v>
      </c>
      <c r="E100" s="183"/>
      <c r="F100" s="269">
        <v>0.1094853266332453</v>
      </c>
      <c r="G100" s="149"/>
    </row>
    <row r="101" spans="1:7" x14ac:dyDescent="0.35">
      <c r="A101" s="149" t="s">
        <v>608</v>
      </c>
      <c r="B101" s="170" t="s">
        <v>2741</v>
      </c>
      <c r="C101" s="183">
        <v>4.8593962243516697E-2</v>
      </c>
      <c r="D101" s="269">
        <v>0</v>
      </c>
      <c r="E101" s="183"/>
      <c r="F101" s="269">
        <v>4.8556134685381939E-2</v>
      </c>
      <c r="G101" s="149"/>
    </row>
    <row r="102" spans="1:7" x14ac:dyDescent="0.35">
      <c r="A102" s="149" t="s">
        <v>609</v>
      </c>
      <c r="B102" s="170" t="s">
        <v>2742</v>
      </c>
      <c r="C102" s="183">
        <v>3.6139077136306423E-2</v>
      </c>
      <c r="D102" s="269">
        <v>0</v>
      </c>
      <c r="E102" s="183"/>
      <c r="F102" s="269">
        <v>3.6202908586007457E-2</v>
      </c>
      <c r="G102" s="149"/>
    </row>
    <row r="103" spans="1:7" x14ac:dyDescent="0.35">
      <c r="A103" s="149" t="s">
        <v>610</v>
      </c>
      <c r="B103" s="170" t="s">
        <v>2743</v>
      </c>
      <c r="C103" s="183">
        <v>2.4155232067756924E-2</v>
      </c>
      <c r="D103" s="269">
        <v>0</v>
      </c>
      <c r="E103" s="183"/>
      <c r="F103" s="269">
        <v>2.4098586668268009E-2</v>
      </c>
      <c r="G103" s="149"/>
    </row>
    <row r="104" spans="1:7" x14ac:dyDescent="0.35">
      <c r="A104" s="149" t="s">
        <v>611</v>
      </c>
      <c r="B104" s="170" t="s">
        <v>2744</v>
      </c>
      <c r="C104" s="183">
        <v>4.9801960792733829E-2</v>
      </c>
      <c r="D104" s="269">
        <v>0</v>
      </c>
      <c r="E104" s="183"/>
      <c r="F104" s="269">
        <v>5.0003811782808917E-2</v>
      </c>
      <c r="G104" s="149"/>
    </row>
    <row r="105" spans="1:7" x14ac:dyDescent="0.35">
      <c r="A105" s="149" t="s">
        <v>612</v>
      </c>
      <c r="B105" s="170" t="s">
        <v>2745</v>
      </c>
      <c r="C105" s="183">
        <v>7.2063894617450677E-2</v>
      </c>
      <c r="D105" s="269">
        <v>0</v>
      </c>
      <c r="E105" s="183"/>
      <c r="F105" s="269">
        <v>7.2311173160490419E-2</v>
      </c>
      <c r="G105" s="149"/>
    </row>
    <row r="106" spans="1:7" x14ac:dyDescent="0.35">
      <c r="A106" s="149" t="s">
        <v>613</v>
      </c>
      <c r="B106" s="170" t="s">
        <v>2746</v>
      </c>
      <c r="C106" s="183">
        <v>0.22825279934216169</v>
      </c>
      <c r="D106" s="269">
        <v>0</v>
      </c>
      <c r="E106" s="183"/>
      <c r="F106" s="269">
        <v>0.22820174114948757</v>
      </c>
      <c r="G106" s="149"/>
    </row>
    <row r="107" spans="1:7" x14ac:dyDescent="0.35">
      <c r="A107" s="149" t="s">
        <v>614</v>
      </c>
      <c r="B107" s="170" t="s">
        <v>2747</v>
      </c>
      <c r="C107" s="183">
        <v>1.6329069066969671E-2</v>
      </c>
      <c r="D107" s="269">
        <v>0</v>
      </c>
      <c r="E107" s="183"/>
      <c r="F107" s="269">
        <v>1.6327274610213528E-2</v>
      </c>
      <c r="G107" s="149"/>
    </row>
    <row r="108" spans="1:7" x14ac:dyDescent="0.35">
      <c r="A108" s="149" t="s">
        <v>615</v>
      </c>
      <c r="B108" s="170" t="s">
        <v>2748</v>
      </c>
      <c r="C108" s="183">
        <v>2.7768001005693287E-2</v>
      </c>
      <c r="D108" s="269">
        <v>0</v>
      </c>
      <c r="E108" s="183"/>
      <c r="F108" s="269">
        <v>2.7678538892642771E-2</v>
      </c>
      <c r="G108" s="149"/>
    </row>
    <row r="109" spans="1:7" x14ac:dyDescent="0.35">
      <c r="A109" s="149" t="s">
        <v>616</v>
      </c>
      <c r="B109" s="170" t="s">
        <v>2749</v>
      </c>
      <c r="C109" s="183">
        <v>2.4375087384583435E-2</v>
      </c>
      <c r="D109" s="269">
        <v>0</v>
      </c>
      <c r="E109" s="183"/>
      <c r="F109" s="269">
        <v>2.4474591136404645E-2</v>
      </c>
      <c r="G109" s="149"/>
    </row>
    <row r="110" spans="1:7" x14ac:dyDescent="0.35">
      <c r="A110" s="149" t="s">
        <v>617</v>
      </c>
      <c r="B110" s="170" t="s">
        <v>2750</v>
      </c>
      <c r="C110" s="183">
        <v>8.2530013215294698E-2</v>
      </c>
      <c r="D110" s="269">
        <v>0</v>
      </c>
      <c r="E110" s="183"/>
      <c r="F110" s="269">
        <v>8.2386903662513875E-2</v>
      </c>
      <c r="G110" s="149"/>
    </row>
    <row r="111" spans="1:7" x14ac:dyDescent="0.35">
      <c r="A111" s="149" t="s">
        <v>618</v>
      </c>
      <c r="B111" s="170" t="s">
        <v>2751</v>
      </c>
      <c r="C111" s="183">
        <v>0.10363022362608425</v>
      </c>
      <c r="D111" s="269">
        <v>0</v>
      </c>
      <c r="E111" s="183"/>
      <c r="F111" s="269">
        <v>0.10365915091669273</v>
      </c>
      <c r="G111" s="149"/>
    </row>
    <row r="112" spans="1:7" x14ac:dyDescent="0.35">
      <c r="A112" s="149" t="s">
        <v>619</v>
      </c>
      <c r="B112" s="170" t="s">
        <v>2752</v>
      </c>
      <c r="C112" s="183">
        <v>9.6306658830024091E-3</v>
      </c>
      <c r="D112" s="269">
        <v>0</v>
      </c>
      <c r="E112" s="183"/>
      <c r="F112" s="269">
        <v>9.6528286163191437E-3</v>
      </c>
      <c r="G112" s="149"/>
    </row>
    <row r="113" spans="1:7" x14ac:dyDescent="0.35">
      <c r="A113" s="149" t="s">
        <v>620</v>
      </c>
      <c r="B113" s="170" t="s">
        <v>2753</v>
      </c>
      <c r="C113" s="183">
        <v>3.3600602673297487E-2</v>
      </c>
      <c r="D113" s="269">
        <v>0</v>
      </c>
      <c r="E113" s="183"/>
      <c r="F113" s="269">
        <v>3.3608278546349388E-2</v>
      </c>
      <c r="G113" s="149"/>
    </row>
    <row r="114" spans="1:7" x14ac:dyDescent="0.35">
      <c r="A114" s="149" t="s">
        <v>621</v>
      </c>
      <c r="B114" s="170" t="s">
        <v>2754</v>
      </c>
      <c r="C114" s="183">
        <v>9.3286514310359475E-2</v>
      </c>
      <c r="D114" s="269">
        <v>0</v>
      </c>
      <c r="E114" s="183"/>
      <c r="F114" s="269">
        <v>9.3222444594393244E-2</v>
      </c>
      <c r="G114" s="149"/>
    </row>
    <row r="115" spans="1:7" x14ac:dyDescent="0.35">
      <c r="A115" s="149" t="s">
        <v>622</v>
      </c>
      <c r="B115" s="170" t="s">
        <v>2755</v>
      </c>
      <c r="C115" s="183">
        <v>4.0323901043051183E-2</v>
      </c>
      <c r="D115" s="269">
        <v>0</v>
      </c>
      <c r="E115" s="183"/>
      <c r="F115" s="269">
        <v>4.0130306358781127E-2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4.3261814723408953E-2</v>
      </c>
      <c r="D150" s="183">
        <v>0</v>
      </c>
      <c r="E150" s="184"/>
      <c r="F150" s="183">
        <f>C150</f>
        <v>4.3261814723408953E-2</v>
      </c>
    </row>
    <row r="151" spans="1:7" x14ac:dyDescent="0.35">
      <c r="A151" s="149" t="s">
        <v>640</v>
      </c>
      <c r="B151" s="149" t="s">
        <v>641</v>
      </c>
      <c r="C151" s="183">
        <v>0.95673818527659105</v>
      </c>
      <c r="D151" s="183">
        <v>0</v>
      </c>
      <c r="E151" s="184"/>
      <c r="F151" s="269">
        <f>C151</f>
        <v>0.95673818527659105</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1">C161</f>
        <v>1</v>
      </c>
    </row>
    <row r="162" spans="1:7" x14ac:dyDescent="0.35">
      <c r="A162" s="149" t="s">
        <v>654</v>
      </c>
      <c r="B162" s="149" t="s">
        <v>146</v>
      </c>
      <c r="C162" s="183">
        <v>0</v>
      </c>
      <c r="D162" s="183">
        <v>0</v>
      </c>
      <c r="E162" s="184"/>
      <c r="F162" s="269">
        <f t="shared" si="1"/>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4.1408640220155007E-3</v>
      </c>
      <c r="D170" s="183">
        <v>0</v>
      </c>
      <c r="E170" s="184"/>
      <c r="F170" s="183">
        <f>C170</f>
        <v>4.1408640220155007E-3</v>
      </c>
    </row>
    <row r="171" spans="1:7" x14ac:dyDescent="0.35">
      <c r="A171" s="149" t="s">
        <v>664</v>
      </c>
      <c r="B171" s="171" t="s">
        <v>665</v>
      </c>
      <c r="C171" s="183">
        <v>1.6131128992571721E-2</v>
      </c>
      <c r="D171" s="269">
        <v>0</v>
      </c>
      <c r="E171" s="184"/>
      <c r="F171" s="269">
        <f t="shared" ref="F171:F174" si="2">C171</f>
        <v>1.6131128992571721E-2</v>
      </c>
    </row>
    <row r="172" spans="1:7" x14ac:dyDescent="0.35">
      <c r="A172" s="149" t="s">
        <v>666</v>
      </c>
      <c r="B172" s="171" t="s">
        <v>667</v>
      </c>
      <c r="C172" s="183">
        <v>0.10956710528160797</v>
      </c>
      <c r="D172" s="269">
        <v>0</v>
      </c>
      <c r="E172" s="183"/>
      <c r="F172" s="269">
        <f t="shared" si="2"/>
        <v>0.10956710528160797</v>
      </c>
    </row>
    <row r="173" spans="1:7" x14ac:dyDescent="0.35">
      <c r="A173" s="149" t="s">
        <v>668</v>
      </c>
      <c r="B173" s="171" t="s">
        <v>669</v>
      </c>
      <c r="C173" s="183">
        <v>0.31873200169592636</v>
      </c>
      <c r="D173" s="269">
        <v>0</v>
      </c>
      <c r="E173" s="183"/>
      <c r="F173" s="269">
        <f t="shared" si="2"/>
        <v>0.31873200169592636</v>
      </c>
    </row>
    <row r="174" spans="1:7" x14ac:dyDescent="0.35">
      <c r="A174" s="149" t="s">
        <v>670</v>
      </c>
      <c r="B174" s="171" t="s">
        <v>671</v>
      </c>
      <c r="C174" s="183">
        <v>0.55142890000787859</v>
      </c>
      <c r="D174" s="269">
        <v>0</v>
      </c>
      <c r="E174" s="183"/>
      <c r="F174" s="269">
        <f t="shared" si="2"/>
        <v>0.55142890000787859</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2.1046228169356619E-3</v>
      </c>
      <c r="D180" s="183">
        <v>0</v>
      </c>
      <c r="E180" s="184"/>
      <c r="F180" s="183">
        <f>C180</f>
        <v>2.1046228169356619E-3</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178010.21767075133</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2756</v>
      </c>
      <c r="C190" s="212">
        <v>11713.903667659944</v>
      </c>
      <c r="D190" s="215">
        <v>89793</v>
      </c>
      <c r="E190" s="176"/>
      <c r="F190" s="211">
        <f>IF($C$214=0,"",IF(C190="[for completion]","",IF(C190="","",C190/$C$214)))</f>
        <v>0.56741371016548725</v>
      </c>
      <c r="G190" s="211">
        <f>IF($D$214=0,"",IF(D190="[for completion]","",IF(D190="","",D190/$D$214)))</f>
        <v>0.77425780138480504</v>
      </c>
    </row>
    <row r="191" spans="1:7" x14ac:dyDescent="0.35">
      <c r="A191" s="149" t="s">
        <v>691</v>
      </c>
      <c r="B191" s="170" t="s">
        <v>2757</v>
      </c>
      <c r="C191" s="212">
        <v>7731.4801664099614</v>
      </c>
      <c r="D191" s="215">
        <v>24209</v>
      </c>
      <c r="E191" s="176"/>
      <c r="F191" s="211">
        <f t="shared" ref="F191:F213" si="3">IF($C$214=0,"",IF(C191="[for completion]","",IF(C191="","",C191/$C$214)))</f>
        <v>0.37450776195173574</v>
      </c>
      <c r="G191" s="211">
        <f t="shared" ref="G191:G213" si="4">IF($D$214=0,"",IF(D191="[for completion]","",IF(D191="","",D191/$D$214)))</f>
        <v>0.20874686349408914</v>
      </c>
    </row>
    <row r="192" spans="1:7" x14ac:dyDescent="0.35">
      <c r="A192" s="149" t="s">
        <v>692</v>
      </c>
      <c r="B192" s="170" t="s">
        <v>2758</v>
      </c>
      <c r="C192" s="212">
        <v>1190.3283507799988</v>
      </c>
      <c r="D192" s="215">
        <v>1963</v>
      </c>
      <c r="E192" s="176"/>
      <c r="F192" s="211">
        <f t="shared" si="3"/>
        <v>5.7658714378532129E-2</v>
      </c>
      <c r="G192" s="211">
        <f t="shared" si="4"/>
        <v>1.6926353547808543E-2</v>
      </c>
    </row>
    <row r="193" spans="1:7" x14ac:dyDescent="0.35">
      <c r="A193" s="149" t="s">
        <v>693</v>
      </c>
      <c r="B193" s="170" t="s">
        <v>2759</v>
      </c>
      <c r="C193" s="212">
        <v>8.6667890799999974</v>
      </c>
      <c r="D193" s="215">
        <v>8</v>
      </c>
      <c r="E193" s="176"/>
      <c r="F193" s="211">
        <f t="shared" si="3"/>
        <v>4.1981350424464566E-4</v>
      </c>
      <c r="G193" s="211">
        <f t="shared" si="4"/>
        <v>6.8981573297232978E-5</v>
      </c>
    </row>
    <row r="194" spans="1:7" x14ac:dyDescent="0.35">
      <c r="A194" s="149" t="s">
        <v>694</v>
      </c>
      <c r="B194" s="170"/>
      <c r="C194" s="212"/>
      <c r="D194" s="215"/>
      <c r="E194" s="176"/>
      <c r="F194" s="211" t="str">
        <f t="shared" si="3"/>
        <v/>
      </c>
      <c r="G194" s="211" t="str">
        <f t="shared" si="4"/>
        <v/>
      </c>
    </row>
    <row r="195" spans="1:7" x14ac:dyDescent="0.35">
      <c r="A195" s="149" t="s">
        <v>695</v>
      </c>
      <c r="B195" s="170"/>
      <c r="C195" s="212"/>
      <c r="D195" s="215"/>
      <c r="E195" s="176"/>
      <c r="F195" s="211" t="str">
        <f t="shared" si="3"/>
        <v/>
      </c>
      <c r="G195" s="211" t="str">
        <f t="shared" si="4"/>
        <v/>
      </c>
    </row>
    <row r="196" spans="1:7" x14ac:dyDescent="0.35">
      <c r="A196" s="149" t="s">
        <v>696</v>
      </c>
      <c r="B196" s="170"/>
      <c r="C196" s="212"/>
      <c r="D196" s="215"/>
      <c r="E196" s="176"/>
      <c r="F196" s="211" t="str">
        <f t="shared" si="3"/>
        <v/>
      </c>
      <c r="G196" s="211" t="str">
        <f t="shared" si="4"/>
        <v/>
      </c>
    </row>
    <row r="197" spans="1:7" x14ac:dyDescent="0.35">
      <c r="A197" s="149" t="s">
        <v>697</v>
      </c>
      <c r="B197" s="170"/>
      <c r="C197" s="212"/>
      <c r="D197" s="215"/>
      <c r="E197" s="176"/>
      <c r="F197" s="211" t="str">
        <f t="shared" si="3"/>
        <v/>
      </c>
      <c r="G197" s="211" t="str">
        <f t="shared" si="4"/>
        <v/>
      </c>
    </row>
    <row r="198" spans="1:7" x14ac:dyDescent="0.35">
      <c r="A198" s="149" t="s">
        <v>698</v>
      </c>
      <c r="B198" s="170"/>
      <c r="C198" s="212"/>
      <c r="D198" s="215"/>
      <c r="E198" s="176"/>
      <c r="F198" s="211" t="str">
        <f t="shared" si="3"/>
        <v/>
      </c>
      <c r="G198" s="211" t="str">
        <f t="shared" si="4"/>
        <v/>
      </c>
    </row>
    <row r="199" spans="1:7" x14ac:dyDescent="0.35">
      <c r="A199" s="149" t="s">
        <v>699</v>
      </c>
      <c r="B199" s="170"/>
      <c r="C199" s="212"/>
      <c r="D199" s="215"/>
      <c r="E199" s="170"/>
      <c r="F199" s="211" t="str">
        <f t="shared" si="3"/>
        <v/>
      </c>
      <c r="G199" s="211" t="str">
        <f t="shared" si="4"/>
        <v/>
      </c>
    </row>
    <row r="200" spans="1:7" x14ac:dyDescent="0.35">
      <c r="A200" s="149" t="s">
        <v>700</v>
      </c>
      <c r="B200" s="170"/>
      <c r="C200" s="212"/>
      <c r="D200" s="215"/>
      <c r="E200" s="170"/>
      <c r="F200" s="211" t="str">
        <f t="shared" si="3"/>
        <v/>
      </c>
      <c r="G200" s="211" t="str">
        <f t="shared" si="4"/>
        <v/>
      </c>
    </row>
    <row r="201" spans="1:7" x14ac:dyDescent="0.35">
      <c r="A201" s="149" t="s">
        <v>701</v>
      </c>
      <c r="B201" s="170"/>
      <c r="C201" s="212"/>
      <c r="D201" s="215"/>
      <c r="E201" s="170"/>
      <c r="F201" s="211" t="str">
        <f t="shared" si="3"/>
        <v/>
      </c>
      <c r="G201" s="211" t="str">
        <f t="shared" si="4"/>
        <v/>
      </c>
    </row>
    <row r="202" spans="1:7" x14ac:dyDescent="0.35">
      <c r="A202" s="149" t="s">
        <v>702</v>
      </c>
      <c r="B202" s="170"/>
      <c r="C202" s="212"/>
      <c r="D202" s="215"/>
      <c r="E202" s="170"/>
      <c r="F202" s="211" t="str">
        <f t="shared" si="3"/>
        <v/>
      </c>
      <c r="G202" s="211" t="str">
        <f t="shared" si="4"/>
        <v/>
      </c>
    </row>
    <row r="203" spans="1:7" x14ac:dyDescent="0.35">
      <c r="A203" s="149" t="s">
        <v>703</v>
      </c>
      <c r="B203" s="170"/>
      <c r="C203" s="212"/>
      <c r="D203" s="215"/>
      <c r="E203" s="170"/>
      <c r="F203" s="211" t="str">
        <f t="shared" si="3"/>
        <v/>
      </c>
      <c r="G203" s="211" t="str">
        <f t="shared" si="4"/>
        <v/>
      </c>
    </row>
    <row r="204" spans="1:7" x14ac:dyDescent="0.35">
      <c r="A204" s="149" t="s">
        <v>704</v>
      </c>
      <c r="B204" s="170"/>
      <c r="C204" s="212"/>
      <c r="D204" s="215"/>
      <c r="E204" s="170"/>
      <c r="F204" s="211" t="str">
        <f t="shared" si="3"/>
        <v/>
      </c>
      <c r="G204" s="211" t="str">
        <f t="shared" si="4"/>
        <v/>
      </c>
    </row>
    <row r="205" spans="1:7" x14ac:dyDescent="0.35">
      <c r="A205" s="149" t="s">
        <v>705</v>
      </c>
      <c r="B205" s="170"/>
      <c r="C205" s="212"/>
      <c r="D205" s="215"/>
      <c r="F205" s="211" t="str">
        <f t="shared" si="3"/>
        <v/>
      </c>
      <c r="G205" s="211" t="str">
        <f t="shared" si="4"/>
        <v/>
      </c>
    </row>
    <row r="206" spans="1:7" x14ac:dyDescent="0.35">
      <c r="A206" s="149" t="s">
        <v>706</v>
      </c>
      <c r="B206" s="170"/>
      <c r="C206" s="212"/>
      <c r="D206" s="215"/>
      <c r="E206" s="165"/>
      <c r="F206" s="211" t="str">
        <f t="shared" si="3"/>
        <v/>
      </c>
      <c r="G206" s="211" t="str">
        <f t="shared" si="4"/>
        <v/>
      </c>
    </row>
    <row r="207" spans="1:7" x14ac:dyDescent="0.35">
      <c r="A207" s="149" t="s">
        <v>707</v>
      </c>
      <c r="B207" s="170"/>
      <c r="C207" s="212"/>
      <c r="D207" s="215"/>
      <c r="E207" s="165"/>
      <c r="F207" s="211" t="str">
        <f t="shared" si="3"/>
        <v/>
      </c>
      <c r="G207" s="211" t="str">
        <f t="shared" si="4"/>
        <v/>
      </c>
    </row>
    <row r="208" spans="1:7" x14ac:dyDescent="0.35">
      <c r="A208" s="149" t="s">
        <v>708</v>
      </c>
      <c r="B208" s="170"/>
      <c r="C208" s="212"/>
      <c r="D208" s="215"/>
      <c r="E208" s="165"/>
      <c r="F208" s="211" t="str">
        <f t="shared" si="3"/>
        <v/>
      </c>
      <c r="G208" s="211" t="str">
        <f t="shared" si="4"/>
        <v/>
      </c>
    </row>
    <row r="209" spans="1:7" x14ac:dyDescent="0.35">
      <c r="A209" s="149" t="s">
        <v>709</v>
      </c>
      <c r="B209" s="170"/>
      <c r="C209" s="212"/>
      <c r="D209" s="215"/>
      <c r="E209" s="165"/>
      <c r="F209" s="211" t="str">
        <f t="shared" si="3"/>
        <v/>
      </c>
      <c r="G209" s="211" t="str">
        <f t="shared" si="4"/>
        <v/>
      </c>
    </row>
    <row r="210" spans="1:7" x14ac:dyDescent="0.35">
      <c r="A210" s="149" t="s">
        <v>710</v>
      </c>
      <c r="B210" s="170"/>
      <c r="C210" s="212"/>
      <c r="D210" s="215"/>
      <c r="E210" s="165"/>
      <c r="F210" s="211" t="str">
        <f t="shared" si="3"/>
        <v/>
      </c>
      <c r="G210" s="211" t="str">
        <f t="shared" si="4"/>
        <v/>
      </c>
    </row>
    <row r="211" spans="1:7" x14ac:dyDescent="0.35">
      <c r="A211" s="149" t="s">
        <v>711</v>
      </c>
      <c r="B211" s="170"/>
      <c r="C211" s="212"/>
      <c r="D211" s="215"/>
      <c r="E211" s="165"/>
      <c r="F211" s="211" t="str">
        <f t="shared" si="3"/>
        <v/>
      </c>
      <c r="G211" s="211" t="str">
        <f t="shared" si="4"/>
        <v/>
      </c>
    </row>
    <row r="212" spans="1:7" x14ac:dyDescent="0.35">
      <c r="A212" s="149" t="s">
        <v>712</v>
      </c>
      <c r="B212" s="170"/>
      <c r="C212" s="212"/>
      <c r="D212" s="215"/>
      <c r="E212" s="165"/>
      <c r="F212" s="211" t="str">
        <f t="shared" si="3"/>
        <v/>
      </c>
      <c r="G212" s="211" t="str">
        <f t="shared" si="4"/>
        <v/>
      </c>
    </row>
    <row r="213" spans="1:7" x14ac:dyDescent="0.35">
      <c r="A213" s="149" t="s">
        <v>713</v>
      </c>
      <c r="B213" s="170"/>
      <c r="C213" s="212"/>
      <c r="D213" s="215"/>
      <c r="E213" s="165"/>
      <c r="F213" s="211" t="str">
        <f t="shared" si="3"/>
        <v/>
      </c>
      <c r="G213" s="211" t="str">
        <f t="shared" si="4"/>
        <v/>
      </c>
    </row>
    <row r="214" spans="1:7" x14ac:dyDescent="0.35">
      <c r="A214" s="149" t="s">
        <v>714</v>
      </c>
      <c r="B214" s="179" t="s">
        <v>148</v>
      </c>
      <c r="C214" s="218">
        <f>SUM(C190:C213)</f>
        <v>20644.37897392991</v>
      </c>
      <c r="D214" s="216">
        <f>SUM(D190:D213)</f>
        <v>115973</v>
      </c>
      <c r="E214" s="165"/>
      <c r="F214" s="217">
        <f>SUM(F190:F213)</f>
        <v>0.99999999999999978</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5">IF($C$227=0,"",IF(C219="[for completion]","",C219/$C$227))</f>
        <v/>
      </c>
      <c r="G219" s="211" t="str">
        <f t="shared" ref="G219:G233" si="6">IF($D$227=0,"",IF(D219="[for completion]","",D219/$D$227))</f>
        <v/>
      </c>
    </row>
    <row r="220" spans="1:7" x14ac:dyDescent="0.35">
      <c r="A220" s="149" t="s">
        <v>721</v>
      </c>
      <c r="B220" s="149" t="s">
        <v>722</v>
      </c>
      <c r="C220" s="249" t="s">
        <v>1240</v>
      </c>
      <c r="D220" s="249" t="s">
        <v>1240</v>
      </c>
      <c r="F220" s="211" t="str">
        <f t="shared" si="5"/>
        <v/>
      </c>
      <c r="G220" s="211" t="str">
        <f t="shared" si="6"/>
        <v/>
      </c>
    </row>
    <row r="221" spans="1:7" x14ac:dyDescent="0.35">
      <c r="A221" s="149" t="s">
        <v>723</v>
      </c>
      <c r="B221" s="149" t="s">
        <v>724</v>
      </c>
      <c r="C221" s="249" t="s">
        <v>1240</v>
      </c>
      <c r="D221" s="249" t="s">
        <v>1240</v>
      </c>
      <c r="F221" s="211" t="str">
        <f t="shared" si="5"/>
        <v/>
      </c>
      <c r="G221" s="211" t="str">
        <f t="shared" si="6"/>
        <v/>
      </c>
    </row>
    <row r="222" spans="1:7" x14ac:dyDescent="0.35">
      <c r="A222" s="149" t="s">
        <v>725</v>
      </c>
      <c r="B222" s="149" t="s">
        <v>726</v>
      </c>
      <c r="C222" s="249" t="s">
        <v>1240</v>
      </c>
      <c r="D222" s="249" t="s">
        <v>1240</v>
      </c>
      <c r="F222" s="211" t="str">
        <f t="shared" si="5"/>
        <v/>
      </c>
      <c r="G222" s="211" t="str">
        <f t="shared" si="6"/>
        <v/>
      </c>
    </row>
    <row r="223" spans="1:7" x14ac:dyDescent="0.35">
      <c r="A223" s="149" t="s">
        <v>727</v>
      </c>
      <c r="B223" s="149" t="s">
        <v>728</v>
      </c>
      <c r="C223" s="249" t="s">
        <v>1240</v>
      </c>
      <c r="D223" s="249" t="s">
        <v>1240</v>
      </c>
      <c r="F223" s="211" t="str">
        <f t="shared" si="5"/>
        <v/>
      </c>
      <c r="G223" s="211" t="str">
        <f t="shared" si="6"/>
        <v/>
      </c>
    </row>
    <row r="224" spans="1:7" x14ac:dyDescent="0.35">
      <c r="A224" s="149" t="s">
        <v>729</v>
      </c>
      <c r="B224" s="149" t="s">
        <v>730</v>
      </c>
      <c r="C224" s="249" t="s">
        <v>1240</v>
      </c>
      <c r="D224" s="249" t="s">
        <v>1240</v>
      </c>
      <c r="F224" s="211" t="str">
        <f t="shared" si="5"/>
        <v/>
      </c>
      <c r="G224" s="211" t="str">
        <f t="shared" si="6"/>
        <v/>
      </c>
    </row>
    <row r="225" spans="1:7" x14ac:dyDescent="0.35">
      <c r="A225" s="149" t="s">
        <v>731</v>
      </c>
      <c r="B225" s="149" t="s">
        <v>732</v>
      </c>
      <c r="C225" s="249" t="s">
        <v>1240</v>
      </c>
      <c r="D225" s="249" t="s">
        <v>1240</v>
      </c>
      <c r="F225" s="211" t="str">
        <f t="shared" si="5"/>
        <v/>
      </c>
      <c r="G225" s="211" t="str">
        <f t="shared" si="6"/>
        <v/>
      </c>
    </row>
    <row r="226" spans="1:7" x14ac:dyDescent="0.35">
      <c r="A226" s="149" t="s">
        <v>733</v>
      </c>
      <c r="B226" s="149" t="s">
        <v>734</v>
      </c>
      <c r="C226" s="249" t="s">
        <v>1240</v>
      </c>
      <c r="D226" s="249" t="s">
        <v>1240</v>
      </c>
      <c r="F226" s="211" t="str">
        <f t="shared" si="5"/>
        <v/>
      </c>
      <c r="G226" s="211" t="str">
        <f t="shared" si="6"/>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5"/>
        <v/>
      </c>
      <c r="G228" s="211" t="str">
        <f t="shared" si="6"/>
        <v/>
      </c>
    </row>
    <row r="229" spans="1:7" outlineLevel="1" x14ac:dyDescent="0.35">
      <c r="A229" s="149" t="s">
        <v>738</v>
      </c>
      <c r="B229" s="166" t="s">
        <v>739</v>
      </c>
      <c r="C229" s="212"/>
      <c r="D229" s="215"/>
      <c r="F229" s="211" t="str">
        <f t="shared" si="5"/>
        <v/>
      </c>
      <c r="G229" s="211" t="str">
        <f t="shared" si="6"/>
        <v/>
      </c>
    </row>
    <row r="230" spans="1:7" outlineLevel="1" x14ac:dyDescent="0.35">
      <c r="A230" s="149" t="s">
        <v>740</v>
      </c>
      <c r="B230" s="166" t="s">
        <v>741</v>
      </c>
      <c r="C230" s="212"/>
      <c r="D230" s="215"/>
      <c r="F230" s="211" t="str">
        <f t="shared" si="5"/>
        <v/>
      </c>
      <c r="G230" s="211" t="str">
        <f t="shared" si="6"/>
        <v/>
      </c>
    </row>
    <row r="231" spans="1:7" outlineLevel="1" x14ac:dyDescent="0.35">
      <c r="A231" s="149" t="s">
        <v>742</v>
      </c>
      <c r="B231" s="166" t="s">
        <v>743</v>
      </c>
      <c r="C231" s="212"/>
      <c r="D231" s="215"/>
      <c r="F231" s="211" t="str">
        <f t="shared" si="5"/>
        <v/>
      </c>
      <c r="G231" s="211" t="str">
        <f t="shared" si="6"/>
        <v/>
      </c>
    </row>
    <row r="232" spans="1:7" outlineLevel="1" x14ac:dyDescent="0.35">
      <c r="A232" s="149" t="s">
        <v>744</v>
      </c>
      <c r="B232" s="166" t="s">
        <v>745</v>
      </c>
      <c r="C232" s="212"/>
      <c r="D232" s="215"/>
      <c r="F232" s="211" t="str">
        <f t="shared" si="5"/>
        <v/>
      </c>
      <c r="G232" s="211" t="str">
        <f t="shared" si="6"/>
        <v/>
      </c>
    </row>
    <row r="233" spans="1:7" outlineLevel="1" x14ac:dyDescent="0.35">
      <c r="A233" s="149" t="s">
        <v>746</v>
      </c>
      <c r="B233" s="166" t="s">
        <v>747</v>
      </c>
      <c r="C233" s="212"/>
      <c r="D233" s="215"/>
      <c r="F233" s="211" t="str">
        <f t="shared" si="5"/>
        <v/>
      </c>
      <c r="G233" s="211" t="str">
        <f t="shared" si="6"/>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0.41547324063441898</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8950.606604829949</v>
      </c>
      <c r="D241" s="215">
        <v>69029</v>
      </c>
      <c r="F241" s="211">
        <f>IF($C$249=0,"",IF(C241="[Mark as ND1 if not relevant]","",C241/$C$249))</f>
        <v>0.43356143656018603</v>
      </c>
      <c r="G241" s="211">
        <f>IF($D$249=0,"",IF(D241="[Mark as ND1 if not relevant]","",D241/$D$249))</f>
        <v>0.59521612789183687</v>
      </c>
    </row>
    <row r="242" spans="1:7" x14ac:dyDescent="0.35">
      <c r="A242" s="149" t="s">
        <v>754</v>
      </c>
      <c r="B242" s="149" t="s">
        <v>722</v>
      </c>
      <c r="C242" s="212">
        <v>5611.1064592599705</v>
      </c>
      <c r="D242" s="215">
        <v>25796</v>
      </c>
      <c r="F242" s="211">
        <f t="shared" ref="F242:F248" si="7">IF($C$249=0,"",IF(C242="[Mark as ND1 if not relevant]","",C242/$C$249))</f>
        <v>0.27179826849457556</v>
      </c>
      <c r="G242" s="211">
        <f t="shared" ref="G242:G248" si="8">IF($D$249=0,"",IF(D242="[Mark as ND1 if not relevant]","",D242/$D$249))</f>
        <v>0.22243108309692775</v>
      </c>
    </row>
    <row r="243" spans="1:7" x14ac:dyDescent="0.35">
      <c r="A243" s="149" t="s">
        <v>755</v>
      </c>
      <c r="B243" s="149" t="s">
        <v>724</v>
      </c>
      <c r="C243" s="212">
        <v>4146.9842992099875</v>
      </c>
      <c r="D243" s="215">
        <v>15140</v>
      </c>
      <c r="F243" s="211">
        <f t="shared" si="7"/>
        <v>0.20087716392180524</v>
      </c>
      <c r="G243" s="211">
        <f t="shared" si="8"/>
        <v>0.13054762746501342</v>
      </c>
    </row>
    <row r="244" spans="1:7" x14ac:dyDescent="0.35">
      <c r="A244" s="149" t="s">
        <v>756</v>
      </c>
      <c r="B244" s="149" t="s">
        <v>726</v>
      </c>
      <c r="C244" s="212">
        <v>1750.3729726300021</v>
      </c>
      <c r="D244" s="215">
        <v>5471</v>
      </c>
      <c r="F244" s="211">
        <f t="shared" si="7"/>
        <v>8.478690373008578E-2</v>
      </c>
      <c r="G244" s="211">
        <f t="shared" si="8"/>
        <v>4.71747734386452E-2</v>
      </c>
    </row>
    <row r="245" spans="1:7" x14ac:dyDescent="0.35">
      <c r="A245" s="149" t="s">
        <v>757</v>
      </c>
      <c r="B245" s="149" t="s">
        <v>728</v>
      </c>
      <c r="C245" s="212">
        <v>182.03753360999974</v>
      </c>
      <c r="D245" s="215">
        <v>527</v>
      </c>
      <c r="F245" s="211">
        <f t="shared" si="7"/>
        <v>8.8177771702350558E-3</v>
      </c>
      <c r="G245" s="211">
        <f t="shared" si="8"/>
        <v>4.544161140955222E-3</v>
      </c>
    </row>
    <row r="246" spans="1:7" x14ac:dyDescent="0.35">
      <c r="A246" s="149" t="s">
        <v>758</v>
      </c>
      <c r="B246" s="149" t="s">
        <v>730</v>
      </c>
      <c r="C246" s="212">
        <v>3.1565347299999997</v>
      </c>
      <c r="D246" s="215">
        <v>9</v>
      </c>
      <c r="F246" s="211">
        <f t="shared" si="7"/>
        <v>1.5290044490978046E-4</v>
      </c>
      <c r="G246" s="211">
        <f t="shared" si="8"/>
        <v>7.7604269959387104E-5</v>
      </c>
    </row>
    <row r="247" spans="1:7" x14ac:dyDescent="0.35">
      <c r="A247" s="149" t="s">
        <v>759</v>
      </c>
      <c r="B247" s="149" t="s">
        <v>732</v>
      </c>
      <c r="C247" s="212">
        <v>0</v>
      </c>
      <c r="D247" s="215"/>
      <c r="F247" s="211">
        <f t="shared" si="7"/>
        <v>0</v>
      </c>
      <c r="G247" s="211">
        <f t="shared" si="8"/>
        <v>0</v>
      </c>
    </row>
    <row r="248" spans="1:7" x14ac:dyDescent="0.35">
      <c r="A248" s="149" t="s">
        <v>760</v>
      </c>
      <c r="B248" s="149" t="s">
        <v>734</v>
      </c>
      <c r="C248" s="212">
        <v>0.11456966</v>
      </c>
      <c r="D248" s="215">
        <v>1</v>
      </c>
      <c r="F248" s="211">
        <f t="shared" si="7"/>
        <v>5.5496782027049897E-6</v>
      </c>
      <c r="G248" s="211">
        <f t="shared" si="8"/>
        <v>8.6226966621541223E-6</v>
      </c>
    </row>
    <row r="249" spans="1:7" x14ac:dyDescent="0.35">
      <c r="A249" s="149" t="s">
        <v>761</v>
      </c>
      <c r="B249" s="179" t="s">
        <v>148</v>
      </c>
      <c r="C249" s="212">
        <f>SUM(C241:C248)</f>
        <v>20644.378973929906</v>
      </c>
      <c r="D249" s="215">
        <f>SUM(D241:D248)</f>
        <v>115973</v>
      </c>
      <c r="F249" s="183">
        <f>SUM(F241:F248)</f>
        <v>1</v>
      </c>
      <c r="G249" s="183">
        <f>SUM(G241:G248)</f>
        <v>0.99999999999999989</v>
      </c>
    </row>
    <row r="250" spans="1:7" outlineLevel="1" x14ac:dyDescent="0.35">
      <c r="A250" s="149" t="s">
        <v>762</v>
      </c>
      <c r="B250" s="166" t="s">
        <v>737</v>
      </c>
      <c r="C250" s="212"/>
      <c r="D250" s="215"/>
      <c r="F250" s="211">
        <f t="shared" ref="F250:F255" si="9">IF($C$249=0,"",IF(C250="[for completion]","",C250/$C$249))</f>
        <v>0</v>
      </c>
      <c r="G250" s="211">
        <f t="shared" ref="G250:G255" si="10">IF($D$249=0,"",IF(D250="[for completion]","",D250/$D$249))</f>
        <v>0</v>
      </c>
    </row>
    <row r="251" spans="1:7" outlineLevel="1" x14ac:dyDescent="0.35">
      <c r="A251" s="149" t="s">
        <v>763</v>
      </c>
      <c r="B251" s="166" t="s">
        <v>739</v>
      </c>
      <c r="C251" s="212"/>
      <c r="D251" s="215"/>
      <c r="F251" s="211">
        <f t="shared" si="9"/>
        <v>0</v>
      </c>
      <c r="G251" s="211">
        <f t="shared" si="10"/>
        <v>0</v>
      </c>
    </row>
    <row r="252" spans="1:7" outlineLevel="1" x14ac:dyDescent="0.35">
      <c r="A252" s="149" t="s">
        <v>764</v>
      </c>
      <c r="B252" s="166" t="s">
        <v>741</v>
      </c>
      <c r="C252" s="212"/>
      <c r="D252" s="215"/>
      <c r="F252" s="211">
        <f t="shared" si="9"/>
        <v>0</v>
      </c>
      <c r="G252" s="211">
        <f t="shared" si="10"/>
        <v>0</v>
      </c>
    </row>
    <row r="253" spans="1:7" outlineLevel="1" x14ac:dyDescent="0.35">
      <c r="A253" s="149" t="s">
        <v>765</v>
      </c>
      <c r="B253" s="166" t="s">
        <v>743</v>
      </c>
      <c r="C253" s="212"/>
      <c r="D253" s="215"/>
      <c r="F253" s="211">
        <f t="shared" si="9"/>
        <v>0</v>
      </c>
      <c r="G253" s="211">
        <f t="shared" si="10"/>
        <v>0</v>
      </c>
    </row>
    <row r="254" spans="1:7" outlineLevel="1" x14ac:dyDescent="0.35">
      <c r="A254" s="149" t="s">
        <v>766</v>
      </c>
      <c r="B254" s="166" t="s">
        <v>745</v>
      </c>
      <c r="C254" s="212"/>
      <c r="D254" s="215"/>
      <c r="F254" s="211">
        <f t="shared" si="9"/>
        <v>0</v>
      </c>
      <c r="G254" s="211">
        <f t="shared" si="10"/>
        <v>0</v>
      </c>
    </row>
    <row r="255" spans="1:7" outlineLevel="1" x14ac:dyDescent="0.35">
      <c r="A255" s="149" t="s">
        <v>767</v>
      </c>
      <c r="B255" s="166" t="s">
        <v>747</v>
      </c>
      <c r="C255" s="212"/>
      <c r="D255" s="215"/>
      <c r="F255" s="211">
        <f t="shared" si="9"/>
        <v>0</v>
      </c>
      <c r="G255" s="211">
        <f t="shared" si="10"/>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2760</v>
      </c>
      <c r="C287" s="249">
        <v>1.6790615500000001</v>
      </c>
      <c r="D287" s="255">
        <v>6</v>
      </c>
      <c r="E287" s="257"/>
      <c r="F287" s="248">
        <f>IF($C$305=0,"",IF(C287="[For completion]","",C287/$C$305))</f>
        <v>8.1332625801934849E-5</v>
      </c>
      <c r="G287" s="248">
        <f>IF($D$305=0,"",IF(D287="[For completion]","",D287/$D$305))</f>
        <v>5.1623116831717244E-5</v>
      </c>
    </row>
    <row r="288" spans="1:7" s="219" customFormat="1" x14ac:dyDescent="0.35">
      <c r="A288" s="333" t="s">
        <v>2040</v>
      </c>
      <c r="B288" s="256" t="s">
        <v>2761</v>
      </c>
      <c r="C288" s="249">
        <v>45.182019080000003</v>
      </c>
      <c r="D288" s="255">
        <v>145</v>
      </c>
      <c r="E288" s="257"/>
      <c r="F288" s="248">
        <f t="shared" ref="F288:F304" si="11">IF($C$305=0,"",IF(C288="[For completion]","",C288/$C$305))</f>
        <v>2.1885869822994403E-3</v>
      </c>
      <c r="G288" s="248">
        <f t="shared" ref="G288:G304" si="12">IF($D$305=0,"",IF(D288="[For completion]","",D288/$D$305))</f>
        <v>1.2475586567665001E-3</v>
      </c>
    </row>
    <row r="289" spans="1:7" s="219" customFormat="1" x14ac:dyDescent="0.35">
      <c r="A289" s="333" t="s">
        <v>2041</v>
      </c>
      <c r="B289" s="256" t="s">
        <v>2762</v>
      </c>
      <c r="C289" s="249">
        <v>9.4999072299999998</v>
      </c>
      <c r="D289" s="255">
        <v>32</v>
      </c>
      <c r="E289" s="257"/>
      <c r="F289" s="248">
        <f t="shared" si="11"/>
        <v>4.6016919385158059E-4</v>
      </c>
      <c r="G289" s="248">
        <f t="shared" si="12"/>
        <v>2.7532328976915865E-4</v>
      </c>
    </row>
    <row r="290" spans="1:7" s="219" customFormat="1" x14ac:dyDescent="0.35">
      <c r="A290" s="333" t="s">
        <v>2042</v>
      </c>
      <c r="B290" s="256"/>
      <c r="C290" s="249"/>
      <c r="D290" s="255"/>
      <c r="E290" s="257"/>
      <c r="F290" s="248">
        <f t="shared" si="11"/>
        <v>0</v>
      </c>
      <c r="G290" s="248">
        <f t="shared" si="12"/>
        <v>0</v>
      </c>
    </row>
    <row r="291" spans="1:7" s="219" customFormat="1" x14ac:dyDescent="0.35">
      <c r="A291" s="333" t="s">
        <v>2043</v>
      </c>
      <c r="B291" s="256"/>
      <c r="C291" s="249"/>
      <c r="D291" s="255"/>
      <c r="E291" s="257"/>
      <c r="F291" s="248">
        <f t="shared" si="11"/>
        <v>0</v>
      </c>
      <c r="G291" s="248">
        <f t="shared" si="12"/>
        <v>0</v>
      </c>
    </row>
    <row r="292" spans="1:7" s="219" customFormat="1" x14ac:dyDescent="0.35">
      <c r="A292" s="333" t="s">
        <v>2044</v>
      </c>
      <c r="B292" s="256"/>
      <c r="C292" s="249"/>
      <c r="D292" s="255"/>
      <c r="E292" s="257"/>
      <c r="F292" s="248">
        <f t="shared" si="11"/>
        <v>0</v>
      </c>
      <c r="G292" s="248">
        <f t="shared" si="12"/>
        <v>0</v>
      </c>
    </row>
    <row r="293" spans="1:7" s="219" customFormat="1" x14ac:dyDescent="0.35">
      <c r="A293" s="333" t="s">
        <v>2045</v>
      </c>
      <c r="B293" s="256"/>
      <c r="C293" s="249"/>
      <c r="D293" s="255"/>
      <c r="E293" s="257"/>
      <c r="F293" s="248">
        <f t="shared" si="11"/>
        <v>0</v>
      </c>
      <c r="G293" s="248">
        <f t="shared" si="12"/>
        <v>0</v>
      </c>
    </row>
    <row r="294" spans="1:7" s="219" customFormat="1" x14ac:dyDescent="0.35">
      <c r="A294" s="333" t="s">
        <v>2046</v>
      </c>
      <c r="B294" s="256"/>
      <c r="C294" s="249"/>
      <c r="D294" s="255"/>
      <c r="E294" s="257"/>
      <c r="F294" s="248">
        <f t="shared" si="11"/>
        <v>0</v>
      </c>
      <c r="G294" s="248">
        <f t="shared" si="12"/>
        <v>0</v>
      </c>
    </row>
    <row r="295" spans="1:7" s="219" customFormat="1" x14ac:dyDescent="0.35">
      <c r="A295" s="333" t="s">
        <v>2047</v>
      </c>
      <c r="B295" s="274"/>
      <c r="C295" s="249"/>
      <c r="D295" s="255"/>
      <c r="E295" s="257"/>
      <c r="F295" s="248">
        <f t="shared" si="11"/>
        <v>0</v>
      </c>
      <c r="G295" s="248">
        <f t="shared" si="12"/>
        <v>0</v>
      </c>
    </row>
    <row r="296" spans="1:7" s="219" customFormat="1" x14ac:dyDescent="0.35">
      <c r="A296" s="333" t="s">
        <v>2048</v>
      </c>
      <c r="B296" s="256"/>
      <c r="C296" s="249"/>
      <c r="D296" s="255"/>
      <c r="E296" s="257"/>
      <c r="F296" s="248">
        <f t="shared" si="11"/>
        <v>0</v>
      </c>
      <c r="G296" s="248">
        <f t="shared" si="12"/>
        <v>0</v>
      </c>
    </row>
    <row r="297" spans="1:7" s="219" customFormat="1" x14ac:dyDescent="0.35">
      <c r="A297" s="333" t="s">
        <v>2049</v>
      </c>
      <c r="B297" s="256"/>
      <c r="C297" s="249"/>
      <c r="D297" s="255"/>
      <c r="E297" s="257"/>
      <c r="F297" s="248">
        <f t="shared" si="11"/>
        <v>0</v>
      </c>
      <c r="G297" s="248">
        <f t="shared" si="12"/>
        <v>0</v>
      </c>
    </row>
    <row r="298" spans="1:7" s="219" customFormat="1" x14ac:dyDescent="0.35">
      <c r="A298" s="333" t="s">
        <v>2050</v>
      </c>
      <c r="B298" s="256"/>
      <c r="C298" s="249"/>
      <c r="D298" s="255"/>
      <c r="E298" s="257"/>
      <c r="F298" s="248">
        <f t="shared" si="11"/>
        <v>0</v>
      </c>
      <c r="G298" s="248">
        <f t="shared" si="12"/>
        <v>0</v>
      </c>
    </row>
    <row r="299" spans="1:7" s="219" customFormat="1" x14ac:dyDescent="0.35">
      <c r="A299" s="333" t="s">
        <v>2051</v>
      </c>
      <c r="B299" s="256"/>
      <c r="C299" s="249"/>
      <c r="D299" s="255"/>
      <c r="E299" s="257"/>
      <c r="F299" s="248">
        <f t="shared" si="11"/>
        <v>0</v>
      </c>
      <c r="G299" s="248">
        <f t="shared" si="12"/>
        <v>0</v>
      </c>
    </row>
    <row r="300" spans="1:7" s="219" customFormat="1" x14ac:dyDescent="0.35">
      <c r="A300" s="333" t="s">
        <v>2052</v>
      </c>
      <c r="B300" s="256"/>
      <c r="C300" s="249"/>
      <c r="D300" s="255"/>
      <c r="E300" s="257"/>
      <c r="F300" s="248">
        <f t="shared" si="11"/>
        <v>0</v>
      </c>
      <c r="G300" s="248">
        <f t="shared" si="12"/>
        <v>0</v>
      </c>
    </row>
    <row r="301" spans="1:7" s="219" customFormat="1" x14ac:dyDescent="0.35">
      <c r="A301" s="333" t="s">
        <v>2053</v>
      </c>
      <c r="B301" s="256"/>
      <c r="C301" s="249"/>
      <c r="D301" s="255"/>
      <c r="E301" s="257"/>
      <c r="F301" s="248">
        <f t="shared" si="11"/>
        <v>0</v>
      </c>
      <c r="G301" s="248">
        <f t="shared" si="12"/>
        <v>0</v>
      </c>
    </row>
    <row r="302" spans="1:7" s="219" customFormat="1" x14ac:dyDescent="0.35">
      <c r="A302" s="333" t="s">
        <v>2054</v>
      </c>
      <c r="B302" s="256"/>
      <c r="C302" s="249"/>
      <c r="D302" s="255"/>
      <c r="E302" s="257"/>
      <c r="F302" s="248">
        <f t="shared" si="11"/>
        <v>0</v>
      </c>
      <c r="G302" s="248">
        <f t="shared" si="12"/>
        <v>0</v>
      </c>
    </row>
    <row r="303" spans="1:7" s="219" customFormat="1" x14ac:dyDescent="0.35">
      <c r="A303" s="333" t="s">
        <v>2055</v>
      </c>
      <c r="B303" s="256"/>
      <c r="C303" s="249"/>
      <c r="D303" s="255"/>
      <c r="E303" s="257"/>
      <c r="F303" s="248">
        <f t="shared" si="11"/>
        <v>0</v>
      </c>
      <c r="G303" s="248">
        <f t="shared" si="12"/>
        <v>0</v>
      </c>
    </row>
    <row r="304" spans="1:7" s="219" customFormat="1" x14ac:dyDescent="0.35">
      <c r="A304" s="333" t="s">
        <v>2056</v>
      </c>
      <c r="B304" s="256" t="s">
        <v>2094</v>
      </c>
      <c r="C304" s="249">
        <v>20588.017986070241</v>
      </c>
      <c r="D304" s="255">
        <v>116044</v>
      </c>
      <c r="E304" s="257"/>
      <c r="F304" s="248">
        <f t="shared" si="11"/>
        <v>0.99726991119804709</v>
      </c>
      <c r="G304" s="248">
        <f t="shared" si="12"/>
        <v>0.99842549493663257</v>
      </c>
    </row>
    <row r="305" spans="1:7" s="219" customFormat="1" x14ac:dyDescent="0.35">
      <c r="A305" s="333" t="s">
        <v>2057</v>
      </c>
      <c r="B305" s="256" t="s">
        <v>148</v>
      </c>
      <c r="C305" s="249">
        <f>SUM(C287:C304)</f>
        <v>20644.378973930241</v>
      </c>
      <c r="D305" s="255">
        <f>SUM(D287:D304)</f>
        <v>116227</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2763</v>
      </c>
      <c r="C310" s="249">
        <v>9.4999072299999998</v>
      </c>
      <c r="D310" s="272">
        <v>32</v>
      </c>
      <c r="E310" s="275"/>
      <c r="F310" s="248">
        <f>IF($C$328=0,"",IF(C310="[For completion]","",C310/$C$328))</f>
        <v>4.601691938515859E-4</v>
      </c>
      <c r="G310" s="248">
        <f>IF($D$328=0,"",IF(D310="[For completion]","",D310/$D$328))</f>
        <v>2.7532328976915865E-4</v>
      </c>
    </row>
    <row r="311" spans="1:7" s="262" customFormat="1" x14ac:dyDescent="0.35">
      <c r="A311" s="333" t="s">
        <v>2062</v>
      </c>
      <c r="B311" s="274" t="s">
        <v>2764</v>
      </c>
      <c r="C311" s="249">
        <v>205.49149496500013</v>
      </c>
      <c r="D311" s="272">
        <v>706</v>
      </c>
      <c r="E311" s="275"/>
      <c r="F311" s="275"/>
      <c r="G311" s="275"/>
    </row>
    <row r="312" spans="1:7" s="262" customFormat="1" x14ac:dyDescent="0.35">
      <c r="A312" s="333" t="s">
        <v>2063</v>
      </c>
      <c r="B312" s="274" t="s">
        <v>2765</v>
      </c>
      <c r="C312" s="249">
        <v>2593.4287772533198</v>
      </c>
      <c r="D312" s="272">
        <v>11735</v>
      </c>
      <c r="E312" s="275"/>
      <c r="F312" s="275"/>
      <c r="G312" s="275"/>
    </row>
    <row r="313" spans="1:7" s="262" customFormat="1" x14ac:dyDescent="0.35">
      <c r="A313" s="333" t="s">
        <v>2064</v>
      </c>
      <c r="B313" s="274" t="s">
        <v>2766</v>
      </c>
      <c r="C313" s="249">
        <v>3070.4896468499924</v>
      </c>
      <c r="D313" s="272">
        <v>12450</v>
      </c>
      <c r="E313" s="275"/>
      <c r="F313" s="275"/>
      <c r="G313" s="275"/>
    </row>
    <row r="314" spans="1:7" s="262" customFormat="1" x14ac:dyDescent="0.35">
      <c r="A314" s="333" t="s">
        <v>2065</v>
      </c>
      <c r="B314" s="274" t="s">
        <v>2767</v>
      </c>
      <c r="C314" s="249">
        <v>4431.2507970833476</v>
      </c>
      <c r="D314" s="272">
        <v>26018</v>
      </c>
      <c r="E314" s="275"/>
      <c r="F314" s="275"/>
      <c r="G314" s="275"/>
    </row>
    <row r="315" spans="1:7" s="262" customFormat="1" x14ac:dyDescent="0.35">
      <c r="A315" s="333" t="s">
        <v>2066</v>
      </c>
      <c r="B315" s="274" t="s">
        <v>2768</v>
      </c>
      <c r="C315" s="249">
        <v>4208.4520638433423</v>
      </c>
      <c r="D315" s="272">
        <v>23580</v>
      </c>
      <c r="E315" s="275"/>
      <c r="F315" s="275"/>
      <c r="G315" s="275"/>
    </row>
    <row r="316" spans="1:7" s="262" customFormat="1" x14ac:dyDescent="0.35">
      <c r="A316" s="333" t="s">
        <v>2067</v>
      </c>
      <c r="B316" s="274" t="s">
        <v>2769</v>
      </c>
      <c r="C316" s="249">
        <v>5205.379659494999</v>
      </c>
      <c r="D316" s="272">
        <v>35959</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920.38662721000037</v>
      </c>
      <c r="D327" s="272">
        <v>5747</v>
      </c>
      <c r="E327" s="275"/>
      <c r="F327" s="275"/>
      <c r="G327" s="275"/>
    </row>
    <row r="328" spans="1:7" s="262" customFormat="1" x14ac:dyDescent="0.35">
      <c r="A328" s="333" t="s">
        <v>2221</v>
      </c>
      <c r="B328" s="274" t="s">
        <v>148</v>
      </c>
      <c r="C328" s="249">
        <f>SUM(C310:C327)</f>
        <v>20644.378973930005</v>
      </c>
      <c r="D328" s="272">
        <f>SUM(D310:D327)</f>
        <v>116227</v>
      </c>
      <c r="E328" s="275"/>
      <c r="F328" s="300">
        <f>SUM(F310:F327)</f>
        <v>4.601691938515859E-4</v>
      </c>
      <c r="G328" s="300">
        <f>SUM(G310:G327)</f>
        <v>2.7532328976915865E-4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230.45102648500057</v>
      </c>
      <c r="D333" s="255">
        <v>1469</v>
      </c>
      <c r="E333" s="257"/>
      <c r="F333" s="248">
        <f>IF($C$343=0,"",IF(C333="[For completion]","",C333/$C$343))</f>
        <v>1.1162894595958485E-2</v>
      </c>
      <c r="G333" s="248">
        <f>IF($D$343=0,"",IF(D333="[For completion]","",D333/$D$343))</f>
        <v>1.2639059770965438E-2</v>
      </c>
    </row>
    <row r="334" spans="1:7" s="219" customFormat="1" x14ac:dyDescent="0.35">
      <c r="A334" s="333" t="s">
        <v>2225</v>
      </c>
      <c r="B334" s="256" t="s">
        <v>1693</v>
      </c>
      <c r="C334" s="249">
        <v>716.36745926499896</v>
      </c>
      <c r="D334" s="255">
        <v>4478</v>
      </c>
      <c r="E334" s="257"/>
      <c r="F334" s="248">
        <f t="shared" ref="F334:F342" si="13">IF($C$343=0,"",IF(C334="[For completion]","",C334/$C$343))</f>
        <v>3.4700363724655632E-2</v>
      </c>
      <c r="G334" s="248">
        <f t="shared" ref="G334:G342" si="14">IF($D$343=0,"",IF(D334="[For completion]","",D334/$D$343))</f>
        <v>3.8528052862071636E-2</v>
      </c>
    </row>
    <row r="335" spans="1:7" s="219" customFormat="1" x14ac:dyDescent="0.35">
      <c r="A335" s="333" t="s">
        <v>2226</v>
      </c>
      <c r="B335" s="350" t="s">
        <v>2382</v>
      </c>
      <c r="C335" s="249">
        <v>813.6442641900004</v>
      </c>
      <c r="D335" s="255">
        <v>5859</v>
      </c>
      <c r="E335" s="257"/>
      <c r="F335" s="248">
        <f t="shared" si="13"/>
        <v>3.9412387518049687E-2</v>
      </c>
      <c r="G335" s="248">
        <f t="shared" si="14"/>
        <v>5.0409973586171886E-2</v>
      </c>
    </row>
    <row r="336" spans="1:7" s="219" customFormat="1" x14ac:dyDescent="0.35">
      <c r="A336" s="333" t="s">
        <v>2227</v>
      </c>
      <c r="B336" s="256" t="s">
        <v>1694</v>
      </c>
      <c r="C336" s="249">
        <v>928.29457057833645</v>
      </c>
      <c r="D336" s="255">
        <v>7197</v>
      </c>
      <c r="E336" s="257"/>
      <c r="F336" s="248">
        <f t="shared" si="13"/>
        <v>4.496597217821887E-2</v>
      </c>
      <c r="G336" s="248">
        <f t="shared" si="14"/>
        <v>6.1921928639644831E-2</v>
      </c>
    </row>
    <row r="337" spans="1:7" s="219" customFormat="1" x14ac:dyDescent="0.35">
      <c r="A337" s="333" t="s">
        <v>2228</v>
      </c>
      <c r="B337" s="256" t="s">
        <v>1695</v>
      </c>
      <c r="C337" s="249">
        <v>1416.6024755250021</v>
      </c>
      <c r="D337" s="255">
        <v>10796</v>
      </c>
      <c r="E337" s="257"/>
      <c r="F337" s="248">
        <f t="shared" si="13"/>
        <v>6.8619282629616363E-2</v>
      </c>
      <c r="G337" s="248">
        <f t="shared" si="14"/>
        <v>9.2887194885869898E-2</v>
      </c>
    </row>
    <row r="338" spans="1:7" s="219" customFormat="1" x14ac:dyDescent="0.35">
      <c r="A338" s="333" t="s">
        <v>2229</v>
      </c>
      <c r="B338" s="256" t="s">
        <v>1696</v>
      </c>
      <c r="C338" s="249">
        <v>959.6610851199996</v>
      </c>
      <c r="D338" s="255">
        <v>6419</v>
      </c>
      <c r="E338" s="257"/>
      <c r="F338" s="248">
        <f t="shared" si="13"/>
        <v>4.6485345300620533E-2</v>
      </c>
      <c r="G338" s="248">
        <f t="shared" si="14"/>
        <v>5.5228131157132161E-2</v>
      </c>
    </row>
    <row r="339" spans="1:7" s="219" customFormat="1" x14ac:dyDescent="0.35">
      <c r="A339" s="333" t="s">
        <v>2230</v>
      </c>
      <c r="B339" s="256" t="s">
        <v>1697</v>
      </c>
      <c r="C339" s="249">
        <v>805.76755711666544</v>
      </c>
      <c r="D339" s="255">
        <v>4251</v>
      </c>
      <c r="E339" s="257"/>
      <c r="F339" s="248">
        <f t="shared" si="13"/>
        <v>3.9030845061224909E-2</v>
      </c>
      <c r="G339" s="248">
        <f t="shared" si="14"/>
        <v>3.6574978275271668E-2</v>
      </c>
    </row>
    <row r="340" spans="1:7" s="219" customFormat="1" x14ac:dyDescent="0.35">
      <c r="A340" s="333" t="s">
        <v>2231</v>
      </c>
      <c r="B340" s="256" t="s">
        <v>1698</v>
      </c>
      <c r="C340" s="249">
        <v>808.72700184999746</v>
      </c>
      <c r="D340" s="255">
        <v>3925</v>
      </c>
      <c r="E340" s="257"/>
      <c r="F340" s="248">
        <f t="shared" si="13"/>
        <v>3.9174198597655779E-2</v>
      </c>
      <c r="G340" s="248">
        <f t="shared" si="14"/>
        <v>3.377012226074836E-2</v>
      </c>
    </row>
    <row r="341" spans="1:7" s="219" customFormat="1" x14ac:dyDescent="0.35">
      <c r="A341" s="333" t="s">
        <v>2232</v>
      </c>
      <c r="B341" s="256" t="s">
        <v>1699</v>
      </c>
      <c r="C341" s="249">
        <v>13957.518959679854</v>
      </c>
      <c r="D341" s="255">
        <v>71805</v>
      </c>
      <c r="E341" s="257"/>
      <c r="F341" s="248">
        <f t="shared" si="13"/>
        <v>0.67609294410385001</v>
      </c>
      <c r="G341" s="248">
        <f t="shared" si="14"/>
        <v>0.61779965068357612</v>
      </c>
    </row>
    <row r="342" spans="1:7" s="219" customFormat="1" x14ac:dyDescent="0.35">
      <c r="A342" s="333" t="s">
        <v>2233</v>
      </c>
      <c r="B342" s="272" t="s">
        <v>2094</v>
      </c>
      <c r="C342" s="249">
        <v>7.3445741199999981</v>
      </c>
      <c r="D342" s="272">
        <v>28</v>
      </c>
      <c r="F342" s="248">
        <f t="shared" si="13"/>
        <v>3.5576629014972438E-4</v>
      </c>
      <c r="G342" s="248">
        <f t="shared" si="14"/>
        <v>2.409078785480138E-4</v>
      </c>
    </row>
    <row r="343" spans="1:7" s="219" customFormat="1" x14ac:dyDescent="0.35">
      <c r="A343" s="333" t="s">
        <v>2234</v>
      </c>
      <c r="B343" s="256" t="s">
        <v>148</v>
      </c>
      <c r="C343" s="249">
        <f>SUM(C333:C342)</f>
        <v>20644.378973929855</v>
      </c>
      <c r="D343" s="255">
        <f>SUM(D333:D342)</f>
        <v>116227</v>
      </c>
      <c r="E343" s="257"/>
      <c r="F343" s="300">
        <f>SUM(F333:F342)</f>
        <v>1</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9456.0632714000003</v>
      </c>
      <c r="D346" s="377">
        <v>45366</v>
      </c>
      <c r="E346" s="275"/>
      <c r="F346" s="248">
        <f>IF($C$353=0,"",IF(C346="[For completion]","",C346/$C$353))</f>
        <v>0.45804542161941331</v>
      </c>
      <c r="G346" s="248">
        <f>IF($D$353=0,"",IF(D346="[For completion]","",D346/$D$353))</f>
        <v>0.39032238636461408</v>
      </c>
    </row>
    <row r="347" spans="1:7" s="219" customFormat="1" x14ac:dyDescent="0.35">
      <c r="A347" s="333" t="s">
        <v>2563</v>
      </c>
      <c r="B347" s="270" t="s">
        <v>2083</v>
      </c>
      <c r="C347" s="249">
        <v>11188.315703</v>
      </c>
      <c r="D347" s="377">
        <v>70861</v>
      </c>
      <c r="E347" s="275"/>
      <c r="F347" s="248">
        <f t="shared" ref="F347:F352" si="15">IF($C$353=0,"",IF(C347="[For completion]","",C347/$C$353))</f>
        <v>0.54195457838058658</v>
      </c>
      <c r="G347" s="248">
        <f t="shared" ref="G347:G352" si="16">IF($D$353=0,"",IF(D347="[For completion]","",D347/$D$353))</f>
        <v>0.60967761363538597</v>
      </c>
    </row>
    <row r="348" spans="1:7" s="219" customFormat="1" x14ac:dyDescent="0.35">
      <c r="A348" s="333" t="s">
        <v>2564</v>
      </c>
      <c r="B348" s="274" t="s">
        <v>2084</v>
      </c>
      <c r="C348" s="249"/>
      <c r="D348" s="272"/>
      <c r="E348" s="275"/>
      <c r="F348" s="248">
        <f t="shared" si="15"/>
        <v>0</v>
      </c>
      <c r="G348" s="248">
        <f t="shared" si="16"/>
        <v>0</v>
      </c>
    </row>
    <row r="349" spans="1:7" s="219" customFormat="1" x14ac:dyDescent="0.35">
      <c r="A349" s="333" t="s">
        <v>2565</v>
      </c>
      <c r="B349" s="274" t="s">
        <v>2085</v>
      </c>
      <c r="C349" s="249"/>
      <c r="D349" s="272"/>
      <c r="E349" s="275"/>
      <c r="F349" s="248">
        <f t="shared" si="15"/>
        <v>0</v>
      </c>
      <c r="G349" s="248">
        <f t="shared" si="16"/>
        <v>0</v>
      </c>
    </row>
    <row r="350" spans="1:7" s="219" customFormat="1" x14ac:dyDescent="0.35">
      <c r="A350" s="333" t="s">
        <v>2566</v>
      </c>
      <c r="B350" s="274" t="s">
        <v>2086</v>
      </c>
      <c r="C350" s="249"/>
      <c r="D350" s="272"/>
      <c r="E350" s="275"/>
      <c r="F350" s="248">
        <f t="shared" si="15"/>
        <v>0</v>
      </c>
      <c r="G350" s="248">
        <f t="shared" si="16"/>
        <v>0</v>
      </c>
    </row>
    <row r="351" spans="1:7" s="219" customFormat="1" x14ac:dyDescent="0.35">
      <c r="A351" s="333" t="s">
        <v>2567</v>
      </c>
      <c r="B351" s="274" t="s">
        <v>2087</v>
      </c>
      <c r="C351" s="249"/>
      <c r="D351" s="272"/>
      <c r="E351" s="275"/>
      <c r="F351" s="248">
        <f t="shared" si="15"/>
        <v>0</v>
      </c>
      <c r="G351" s="248">
        <f t="shared" si="16"/>
        <v>0</v>
      </c>
    </row>
    <row r="352" spans="1:7" s="219" customFormat="1" x14ac:dyDescent="0.35">
      <c r="A352" s="333" t="s">
        <v>2568</v>
      </c>
      <c r="B352" s="274" t="s">
        <v>1701</v>
      </c>
      <c r="C352" s="249"/>
      <c r="D352" s="272"/>
      <c r="E352" s="275"/>
      <c r="F352" s="248">
        <f t="shared" si="15"/>
        <v>0</v>
      </c>
      <c r="G352" s="248">
        <f t="shared" si="16"/>
        <v>0</v>
      </c>
    </row>
    <row r="353" spans="1:7" s="219" customFormat="1" x14ac:dyDescent="0.35">
      <c r="A353" s="333" t="s">
        <v>2569</v>
      </c>
      <c r="B353" s="274" t="s">
        <v>148</v>
      </c>
      <c r="C353" s="249">
        <f>SUM(C346:C352)</f>
        <v>20644.378974400002</v>
      </c>
      <c r="D353" s="272">
        <f>SUM(D346:D352)</f>
        <v>116227</v>
      </c>
      <c r="E353" s="275"/>
      <c r="F353" s="300">
        <f>SUM(F346:F352)</f>
        <v>0.99999999999999989</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10114.135164253285</v>
      </c>
      <c r="D356" s="272">
        <v>55809</v>
      </c>
      <c r="E356" s="275"/>
      <c r="F356" s="248">
        <f>IF($C$360=0,"",IF(C356="[For completion]","",C356/$C$360))</f>
        <v>0.48992198685296312</v>
      </c>
      <c r="G356" s="248">
        <f>IF($D$360=0,"",IF(D356="[For completion]","",D356/$D$360))</f>
        <v>0.48017242121021791</v>
      </c>
    </row>
    <row r="357" spans="1:7" s="219" customFormat="1" x14ac:dyDescent="0.35">
      <c r="A357" s="333" t="s">
        <v>2571</v>
      </c>
      <c r="B357" s="270" t="s">
        <v>2326</v>
      </c>
      <c r="C357" s="249">
        <v>10530.243809676638</v>
      </c>
      <c r="D357" s="272">
        <v>60418</v>
      </c>
      <c r="E357" s="275"/>
      <c r="F357" s="248">
        <f t="shared" ref="F357:F359" si="17">IF($C$360=0,"",IF(C357="[For completion]","",C357/$C$360))</f>
        <v>0.51007801314703682</v>
      </c>
      <c r="G357" s="248">
        <f t="shared" ref="G357:G359" si="18">IF($D$360=0,"",IF(D357="[For completion]","",D357/$D$360))</f>
        <v>0.51982757878978203</v>
      </c>
    </row>
    <row r="358" spans="1:7" s="219" customFormat="1" x14ac:dyDescent="0.35">
      <c r="A358" s="333" t="s">
        <v>2572</v>
      </c>
      <c r="B358" s="274" t="s">
        <v>1701</v>
      </c>
      <c r="C358" s="249">
        <v>0</v>
      </c>
      <c r="D358" s="272">
        <v>0</v>
      </c>
      <c r="E358" s="275"/>
      <c r="F358" s="248">
        <f t="shared" si="17"/>
        <v>0</v>
      </c>
      <c r="G358" s="248">
        <f t="shared" si="18"/>
        <v>0</v>
      </c>
    </row>
    <row r="359" spans="1:7" s="219" customFormat="1" x14ac:dyDescent="0.35">
      <c r="A359" s="333" t="s">
        <v>2573</v>
      </c>
      <c r="B359" s="272" t="s">
        <v>2094</v>
      </c>
      <c r="C359" s="249">
        <v>0</v>
      </c>
      <c r="D359" s="272">
        <v>0</v>
      </c>
      <c r="E359" s="275"/>
      <c r="F359" s="248">
        <f t="shared" si="17"/>
        <v>0</v>
      </c>
      <c r="G359" s="248">
        <f t="shared" si="18"/>
        <v>0</v>
      </c>
    </row>
    <row r="360" spans="1:7" s="219" customFormat="1" x14ac:dyDescent="0.35">
      <c r="A360" s="333" t="s">
        <v>2574</v>
      </c>
      <c r="B360" s="274" t="s">
        <v>148</v>
      </c>
      <c r="C360" s="249">
        <f>SUM(C356:C359)</f>
        <v>20644.378973929925</v>
      </c>
      <c r="D360" s="272">
        <f>SUM(D356:D359)</f>
        <v>116227</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19">IF($C$381=0,"",IF(C364="[For completion]","",C364/$C$381))</f>
        <v/>
      </c>
      <c r="G364" s="248" t="str">
        <f t="shared" ref="G364:G381" si="20">IF($D$381=0,"",IF(D364="[For completion]","",D364/$D$381))</f>
        <v/>
      </c>
    </row>
    <row r="365" spans="1:7" s="219" customFormat="1" x14ac:dyDescent="0.35">
      <c r="A365" s="333" t="s">
        <v>2578</v>
      </c>
      <c r="B365" s="374"/>
      <c r="C365" s="249"/>
      <c r="D365" s="333"/>
      <c r="E365" s="351"/>
      <c r="F365" s="248" t="str">
        <f t="shared" si="19"/>
        <v/>
      </c>
      <c r="G365" s="248" t="str">
        <f t="shared" si="20"/>
        <v/>
      </c>
    </row>
    <row r="366" spans="1:7" s="219" customFormat="1" x14ac:dyDescent="0.35">
      <c r="A366" s="333" t="s">
        <v>2579</v>
      </c>
      <c r="B366" s="374"/>
      <c r="C366" s="249"/>
      <c r="D366" s="333"/>
      <c r="E366" s="351"/>
      <c r="F366" s="248" t="str">
        <f t="shared" si="19"/>
        <v/>
      </c>
      <c r="G366" s="248" t="str">
        <f t="shared" si="20"/>
        <v/>
      </c>
    </row>
    <row r="367" spans="1:7" s="219" customFormat="1" x14ac:dyDescent="0.35">
      <c r="A367" s="333" t="s">
        <v>2580</v>
      </c>
      <c r="B367" s="350"/>
      <c r="C367" s="249"/>
      <c r="D367" s="333"/>
      <c r="E367" s="351"/>
      <c r="F367" s="248" t="str">
        <f t="shared" si="19"/>
        <v/>
      </c>
      <c r="G367" s="248" t="str">
        <f t="shared" si="20"/>
        <v/>
      </c>
    </row>
    <row r="368" spans="1:7" s="219" customFormat="1" x14ac:dyDescent="0.35">
      <c r="A368" s="333" t="s">
        <v>2581</v>
      </c>
      <c r="B368" s="350"/>
      <c r="C368" s="249"/>
      <c r="D368" s="333"/>
      <c r="E368" s="351"/>
      <c r="F368" s="248" t="str">
        <f t="shared" si="19"/>
        <v/>
      </c>
      <c r="G368" s="248" t="str">
        <f t="shared" si="20"/>
        <v/>
      </c>
    </row>
    <row r="369" spans="1:7" s="219" customFormat="1" x14ac:dyDescent="0.35">
      <c r="A369" s="333" t="s">
        <v>2582</v>
      </c>
      <c r="B369" s="350"/>
      <c r="C369" s="249"/>
      <c r="D369" s="333"/>
      <c r="E369" s="351"/>
      <c r="F369" s="248" t="str">
        <f t="shared" si="19"/>
        <v/>
      </c>
      <c r="G369" s="248" t="str">
        <f t="shared" si="20"/>
        <v/>
      </c>
    </row>
    <row r="370" spans="1:7" s="219" customFormat="1" x14ac:dyDescent="0.35">
      <c r="A370" s="333" t="s">
        <v>2583</v>
      </c>
      <c r="B370" s="350"/>
      <c r="C370" s="249"/>
      <c r="D370" s="333"/>
      <c r="E370" s="351"/>
      <c r="F370" s="248" t="str">
        <f t="shared" si="19"/>
        <v/>
      </c>
      <c r="G370" s="248" t="str">
        <f t="shared" si="20"/>
        <v/>
      </c>
    </row>
    <row r="371" spans="1:7" s="219" customFormat="1" x14ac:dyDescent="0.35">
      <c r="A371" s="333" t="s">
        <v>2584</v>
      </c>
      <c r="B371" s="350"/>
      <c r="C371" s="249"/>
      <c r="D371" s="333"/>
      <c r="E371" s="351"/>
      <c r="F371" s="248" t="str">
        <f t="shared" si="19"/>
        <v/>
      </c>
      <c r="G371" s="248" t="str">
        <f t="shared" si="20"/>
        <v/>
      </c>
    </row>
    <row r="372" spans="1:7" s="219" customFormat="1" x14ac:dyDescent="0.35">
      <c r="A372" s="333" t="s">
        <v>2585</v>
      </c>
      <c r="B372" s="350"/>
      <c r="C372" s="249"/>
      <c r="D372" s="333"/>
      <c r="E372" s="351"/>
      <c r="F372" s="248" t="str">
        <f t="shared" si="19"/>
        <v/>
      </c>
      <c r="G372" s="248" t="str">
        <f t="shared" si="20"/>
        <v/>
      </c>
    </row>
    <row r="373" spans="1:7" s="219" customFormat="1" x14ac:dyDescent="0.35">
      <c r="A373" s="333" t="s">
        <v>2586</v>
      </c>
      <c r="B373" s="350"/>
      <c r="C373" s="249"/>
      <c r="D373" s="333"/>
      <c r="E373" s="351"/>
      <c r="F373" s="248" t="str">
        <f t="shared" si="19"/>
        <v/>
      </c>
      <c r="G373" s="248" t="str">
        <f t="shared" si="20"/>
        <v/>
      </c>
    </row>
    <row r="374" spans="1:7" s="219" customFormat="1" x14ac:dyDescent="0.35">
      <c r="A374" s="333" t="s">
        <v>2587</v>
      </c>
      <c r="B374" s="350"/>
      <c r="C374" s="249"/>
      <c r="D374" s="333"/>
      <c r="E374" s="351"/>
      <c r="F374" s="248" t="str">
        <f t="shared" si="19"/>
        <v/>
      </c>
      <c r="G374" s="248" t="str">
        <f t="shared" si="20"/>
        <v/>
      </c>
    </row>
    <row r="375" spans="1:7" s="219" customFormat="1" x14ac:dyDescent="0.35">
      <c r="A375" s="333" t="s">
        <v>2588</v>
      </c>
      <c r="B375" s="350"/>
      <c r="C375" s="249"/>
      <c r="D375" s="333"/>
      <c r="E375" s="351"/>
      <c r="F375" s="248" t="str">
        <f t="shared" si="19"/>
        <v/>
      </c>
      <c r="G375" s="248" t="str">
        <f t="shared" si="20"/>
        <v/>
      </c>
    </row>
    <row r="376" spans="1:7" s="219" customFormat="1" x14ac:dyDescent="0.35">
      <c r="A376" s="333" t="s">
        <v>2589</v>
      </c>
      <c r="B376" s="350"/>
      <c r="C376" s="249"/>
      <c r="D376" s="333"/>
      <c r="E376" s="351"/>
      <c r="F376" s="248" t="str">
        <f t="shared" si="19"/>
        <v/>
      </c>
      <c r="G376" s="248" t="str">
        <f t="shared" si="20"/>
        <v/>
      </c>
    </row>
    <row r="377" spans="1:7" s="219" customFormat="1" x14ac:dyDescent="0.35">
      <c r="A377" s="333" t="s">
        <v>2590</v>
      </c>
      <c r="B377" s="350"/>
      <c r="C377" s="249"/>
      <c r="D377" s="333"/>
      <c r="E377" s="351"/>
      <c r="F377" s="248" t="str">
        <f t="shared" si="19"/>
        <v/>
      </c>
      <c r="G377" s="248" t="str">
        <f t="shared" si="20"/>
        <v/>
      </c>
    </row>
    <row r="378" spans="1:7" s="219" customFormat="1" x14ac:dyDescent="0.35">
      <c r="A378" s="333" t="s">
        <v>2591</v>
      </c>
      <c r="B378" s="350"/>
      <c r="C378" s="249"/>
      <c r="D378" s="333"/>
      <c r="E378" s="351"/>
      <c r="F378" s="248" t="str">
        <f t="shared" si="19"/>
        <v/>
      </c>
      <c r="G378" s="248" t="str">
        <f t="shared" si="20"/>
        <v/>
      </c>
    </row>
    <row r="379" spans="1:7" s="219" customFormat="1" x14ac:dyDescent="0.35">
      <c r="A379" s="333" t="s">
        <v>2592</v>
      </c>
      <c r="B379" s="350"/>
      <c r="C379" s="249"/>
      <c r="D379" s="333"/>
      <c r="E379" s="351"/>
      <c r="F379" s="248" t="str">
        <f t="shared" si="19"/>
        <v/>
      </c>
      <c r="G379" s="248" t="str">
        <f t="shared" si="20"/>
        <v/>
      </c>
    </row>
    <row r="380" spans="1:7" s="219" customFormat="1" x14ac:dyDescent="0.35">
      <c r="A380" s="333" t="s">
        <v>2593</v>
      </c>
      <c r="B380" s="350" t="s">
        <v>2094</v>
      </c>
      <c r="C380" s="249"/>
      <c r="D380" s="333"/>
      <c r="E380" s="351"/>
      <c r="F380" s="248" t="str">
        <f t="shared" si="19"/>
        <v/>
      </c>
      <c r="G380" s="248" t="str">
        <f t="shared" si="20"/>
        <v/>
      </c>
    </row>
    <row r="381" spans="1:7" s="219" customFormat="1" x14ac:dyDescent="0.35">
      <c r="A381" s="333" t="s">
        <v>2594</v>
      </c>
      <c r="B381" s="350" t="s">
        <v>148</v>
      </c>
      <c r="C381" s="249">
        <f>SUM(C363:C380)</f>
        <v>0</v>
      </c>
      <c r="D381" s="333">
        <f>SUM(D363:D380)</f>
        <v>0</v>
      </c>
      <c r="E381" s="351"/>
      <c r="F381" s="248" t="str">
        <f t="shared" si="19"/>
        <v/>
      </c>
      <c r="G381" s="248" t="str">
        <f t="shared" si="20"/>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1">IF($C$440=0,"",IF(C416="[for completion]","",C416/$C$440))</f>
        <v/>
      </c>
      <c r="G416" s="211" t="str">
        <f t="shared" ref="G416:G439" si="22">IF($D$440=0,"",IF(D416="[for completion]","",D416/$D$440))</f>
        <v/>
      </c>
    </row>
    <row r="417" spans="1:7" x14ac:dyDescent="0.35">
      <c r="A417" s="333" t="s">
        <v>2118</v>
      </c>
      <c r="B417" s="170" t="s">
        <v>606</v>
      </c>
      <c r="C417" s="212" t="s">
        <v>83</v>
      </c>
      <c r="D417" s="215" t="s">
        <v>83</v>
      </c>
      <c r="E417" s="176"/>
      <c r="F417" s="211" t="str">
        <f t="shared" si="21"/>
        <v/>
      </c>
      <c r="G417" s="211" t="str">
        <f t="shared" si="22"/>
        <v/>
      </c>
    </row>
    <row r="418" spans="1:7" x14ac:dyDescent="0.35">
      <c r="A418" s="333" t="s">
        <v>2119</v>
      </c>
      <c r="B418" s="170" t="s">
        <v>606</v>
      </c>
      <c r="C418" s="212" t="s">
        <v>83</v>
      </c>
      <c r="D418" s="215" t="s">
        <v>83</v>
      </c>
      <c r="E418" s="176"/>
      <c r="F418" s="211" t="str">
        <f t="shared" si="21"/>
        <v/>
      </c>
      <c r="G418" s="211" t="str">
        <f t="shared" si="22"/>
        <v/>
      </c>
    </row>
    <row r="419" spans="1:7" x14ac:dyDescent="0.35">
      <c r="A419" s="333" t="s">
        <v>2120</v>
      </c>
      <c r="B419" s="170" t="s">
        <v>606</v>
      </c>
      <c r="C419" s="212" t="s">
        <v>83</v>
      </c>
      <c r="D419" s="215" t="s">
        <v>83</v>
      </c>
      <c r="E419" s="176"/>
      <c r="F419" s="211" t="str">
        <f t="shared" si="21"/>
        <v/>
      </c>
      <c r="G419" s="211" t="str">
        <f t="shared" si="22"/>
        <v/>
      </c>
    </row>
    <row r="420" spans="1:7" x14ac:dyDescent="0.35">
      <c r="A420" s="333" t="s">
        <v>2121</v>
      </c>
      <c r="B420" s="170" t="s">
        <v>606</v>
      </c>
      <c r="C420" s="212" t="s">
        <v>83</v>
      </c>
      <c r="D420" s="215" t="s">
        <v>83</v>
      </c>
      <c r="E420" s="176"/>
      <c r="F420" s="211" t="str">
        <f t="shared" si="21"/>
        <v/>
      </c>
      <c r="G420" s="211" t="str">
        <f t="shared" si="22"/>
        <v/>
      </c>
    </row>
    <row r="421" spans="1:7" x14ac:dyDescent="0.35">
      <c r="A421" s="333" t="s">
        <v>2122</v>
      </c>
      <c r="B421" s="170" t="s">
        <v>606</v>
      </c>
      <c r="C421" s="212" t="s">
        <v>83</v>
      </c>
      <c r="D421" s="215" t="s">
        <v>83</v>
      </c>
      <c r="E421" s="176"/>
      <c r="F421" s="211" t="str">
        <f t="shared" si="21"/>
        <v/>
      </c>
      <c r="G421" s="211" t="str">
        <f t="shared" si="22"/>
        <v/>
      </c>
    </row>
    <row r="422" spans="1:7" x14ac:dyDescent="0.35">
      <c r="A422" s="333" t="s">
        <v>2123</v>
      </c>
      <c r="B422" s="170" t="s">
        <v>606</v>
      </c>
      <c r="C422" s="212" t="s">
        <v>83</v>
      </c>
      <c r="D422" s="215" t="s">
        <v>83</v>
      </c>
      <c r="E422" s="176"/>
      <c r="F422" s="211" t="str">
        <f t="shared" si="21"/>
        <v/>
      </c>
      <c r="G422" s="211" t="str">
        <f t="shared" si="22"/>
        <v/>
      </c>
    </row>
    <row r="423" spans="1:7" x14ac:dyDescent="0.35">
      <c r="A423" s="333" t="s">
        <v>2124</v>
      </c>
      <c r="B423" s="170" t="s">
        <v>606</v>
      </c>
      <c r="C423" s="212" t="s">
        <v>83</v>
      </c>
      <c r="D423" s="215" t="s">
        <v>83</v>
      </c>
      <c r="E423" s="176"/>
      <c r="F423" s="211" t="str">
        <f t="shared" si="21"/>
        <v/>
      </c>
      <c r="G423" s="211" t="str">
        <f t="shared" si="22"/>
        <v/>
      </c>
    </row>
    <row r="424" spans="1:7" x14ac:dyDescent="0.35">
      <c r="A424" s="333" t="s">
        <v>2125</v>
      </c>
      <c r="B424" s="238" t="s">
        <v>606</v>
      </c>
      <c r="C424" s="212" t="s">
        <v>83</v>
      </c>
      <c r="D424" s="215" t="s">
        <v>83</v>
      </c>
      <c r="E424" s="176"/>
      <c r="F424" s="211" t="str">
        <f t="shared" si="21"/>
        <v/>
      </c>
      <c r="G424" s="211" t="str">
        <f t="shared" si="22"/>
        <v/>
      </c>
    </row>
    <row r="425" spans="1:7" x14ac:dyDescent="0.35">
      <c r="A425" s="333" t="s">
        <v>2385</v>
      </c>
      <c r="B425" s="170" t="s">
        <v>606</v>
      </c>
      <c r="C425" s="212" t="s">
        <v>83</v>
      </c>
      <c r="D425" s="215" t="s">
        <v>83</v>
      </c>
      <c r="E425" s="170"/>
      <c r="F425" s="211" t="str">
        <f t="shared" si="21"/>
        <v/>
      </c>
      <c r="G425" s="211" t="str">
        <f t="shared" si="22"/>
        <v/>
      </c>
    </row>
    <row r="426" spans="1:7" x14ac:dyDescent="0.35">
      <c r="A426" s="333" t="s">
        <v>2386</v>
      </c>
      <c r="B426" s="170" t="s">
        <v>606</v>
      </c>
      <c r="C426" s="212" t="s">
        <v>83</v>
      </c>
      <c r="D426" s="215" t="s">
        <v>83</v>
      </c>
      <c r="E426" s="170"/>
      <c r="F426" s="211" t="str">
        <f t="shared" si="21"/>
        <v/>
      </c>
      <c r="G426" s="211" t="str">
        <f t="shared" si="22"/>
        <v/>
      </c>
    </row>
    <row r="427" spans="1:7" x14ac:dyDescent="0.35">
      <c r="A427" s="333" t="s">
        <v>2387</v>
      </c>
      <c r="B427" s="170" t="s">
        <v>606</v>
      </c>
      <c r="C427" s="212" t="s">
        <v>83</v>
      </c>
      <c r="D427" s="215" t="s">
        <v>83</v>
      </c>
      <c r="E427" s="170"/>
      <c r="F427" s="211" t="str">
        <f t="shared" si="21"/>
        <v/>
      </c>
      <c r="G427" s="211" t="str">
        <f t="shared" si="22"/>
        <v/>
      </c>
    </row>
    <row r="428" spans="1:7" x14ac:dyDescent="0.35">
      <c r="A428" s="333" t="s">
        <v>2388</v>
      </c>
      <c r="B428" s="170" t="s">
        <v>606</v>
      </c>
      <c r="C428" s="212" t="s">
        <v>83</v>
      </c>
      <c r="D428" s="215" t="s">
        <v>83</v>
      </c>
      <c r="E428" s="170"/>
      <c r="F428" s="211" t="str">
        <f t="shared" si="21"/>
        <v/>
      </c>
      <c r="G428" s="211" t="str">
        <f t="shared" si="22"/>
        <v/>
      </c>
    </row>
    <row r="429" spans="1:7" x14ac:dyDescent="0.35">
      <c r="A429" s="333" t="s">
        <v>2389</v>
      </c>
      <c r="B429" s="170" t="s">
        <v>606</v>
      </c>
      <c r="C429" s="212" t="s">
        <v>83</v>
      </c>
      <c r="D429" s="215" t="s">
        <v>83</v>
      </c>
      <c r="E429" s="170"/>
      <c r="F429" s="211" t="str">
        <f t="shared" si="21"/>
        <v/>
      </c>
      <c r="G429" s="211" t="str">
        <f t="shared" si="22"/>
        <v/>
      </c>
    </row>
    <row r="430" spans="1:7" x14ac:dyDescent="0.35">
      <c r="A430" s="333" t="s">
        <v>2390</v>
      </c>
      <c r="B430" s="170" t="s">
        <v>606</v>
      </c>
      <c r="C430" s="212" t="s">
        <v>83</v>
      </c>
      <c r="D430" s="215" t="s">
        <v>83</v>
      </c>
      <c r="E430" s="170"/>
      <c r="F430" s="211" t="str">
        <f t="shared" si="21"/>
        <v/>
      </c>
      <c r="G430" s="211" t="str">
        <f t="shared" si="22"/>
        <v/>
      </c>
    </row>
    <row r="431" spans="1:7" x14ac:dyDescent="0.35">
      <c r="A431" s="333" t="s">
        <v>2391</v>
      </c>
      <c r="B431" s="170" t="s">
        <v>606</v>
      </c>
      <c r="C431" s="212" t="s">
        <v>83</v>
      </c>
      <c r="D431" s="215" t="s">
        <v>83</v>
      </c>
      <c r="F431" s="211" t="str">
        <f t="shared" si="21"/>
        <v/>
      </c>
      <c r="G431" s="211" t="str">
        <f t="shared" si="22"/>
        <v/>
      </c>
    </row>
    <row r="432" spans="1:7" x14ac:dyDescent="0.35">
      <c r="A432" s="333" t="s">
        <v>2392</v>
      </c>
      <c r="B432" s="170" t="s">
        <v>606</v>
      </c>
      <c r="C432" s="212" t="s">
        <v>83</v>
      </c>
      <c r="D432" s="215" t="s">
        <v>83</v>
      </c>
      <c r="E432" s="165"/>
      <c r="F432" s="211" t="str">
        <f t="shared" si="21"/>
        <v/>
      </c>
      <c r="G432" s="211" t="str">
        <f t="shared" si="22"/>
        <v/>
      </c>
    </row>
    <row r="433" spans="1:7" x14ac:dyDescent="0.35">
      <c r="A433" s="333" t="s">
        <v>2393</v>
      </c>
      <c r="B433" s="170" t="s">
        <v>606</v>
      </c>
      <c r="C433" s="212" t="s">
        <v>83</v>
      </c>
      <c r="D433" s="215" t="s">
        <v>83</v>
      </c>
      <c r="E433" s="165"/>
      <c r="F433" s="211" t="str">
        <f t="shared" si="21"/>
        <v/>
      </c>
      <c r="G433" s="211" t="str">
        <f t="shared" si="22"/>
        <v/>
      </c>
    </row>
    <row r="434" spans="1:7" x14ac:dyDescent="0.35">
      <c r="A434" s="333" t="s">
        <v>2394</v>
      </c>
      <c r="B434" s="170" t="s">
        <v>606</v>
      </c>
      <c r="C434" s="212" t="s">
        <v>83</v>
      </c>
      <c r="D434" s="215" t="s">
        <v>83</v>
      </c>
      <c r="E434" s="165"/>
      <c r="F434" s="211" t="str">
        <f t="shared" si="21"/>
        <v/>
      </c>
      <c r="G434" s="211" t="str">
        <f t="shared" si="22"/>
        <v/>
      </c>
    </row>
    <row r="435" spans="1:7" x14ac:dyDescent="0.35">
      <c r="A435" s="333" t="s">
        <v>2395</v>
      </c>
      <c r="B435" s="170" t="s">
        <v>606</v>
      </c>
      <c r="C435" s="212" t="s">
        <v>83</v>
      </c>
      <c r="D435" s="215" t="s">
        <v>83</v>
      </c>
      <c r="E435" s="165"/>
      <c r="F435" s="211" t="str">
        <f t="shared" si="21"/>
        <v/>
      </c>
      <c r="G435" s="211" t="str">
        <f t="shared" si="22"/>
        <v/>
      </c>
    </row>
    <row r="436" spans="1:7" x14ac:dyDescent="0.35">
      <c r="A436" s="333" t="s">
        <v>2396</v>
      </c>
      <c r="B436" s="170" t="s">
        <v>606</v>
      </c>
      <c r="C436" s="212" t="s">
        <v>83</v>
      </c>
      <c r="D436" s="215" t="s">
        <v>83</v>
      </c>
      <c r="E436" s="165"/>
      <c r="F436" s="211" t="str">
        <f t="shared" si="21"/>
        <v/>
      </c>
      <c r="G436" s="211" t="str">
        <f t="shared" si="22"/>
        <v/>
      </c>
    </row>
    <row r="437" spans="1:7" x14ac:dyDescent="0.35">
      <c r="A437" s="333" t="s">
        <v>2397</v>
      </c>
      <c r="B437" s="170" t="s">
        <v>606</v>
      </c>
      <c r="C437" s="212" t="s">
        <v>83</v>
      </c>
      <c r="D437" s="215" t="s">
        <v>83</v>
      </c>
      <c r="E437" s="165"/>
      <c r="F437" s="211" t="str">
        <f t="shared" si="21"/>
        <v/>
      </c>
      <c r="G437" s="211" t="str">
        <f t="shared" si="22"/>
        <v/>
      </c>
    </row>
    <row r="438" spans="1:7" x14ac:dyDescent="0.35">
      <c r="A438" s="333" t="s">
        <v>2398</v>
      </c>
      <c r="B438" s="170" t="s">
        <v>606</v>
      </c>
      <c r="C438" s="212" t="s">
        <v>83</v>
      </c>
      <c r="D438" s="215" t="s">
        <v>83</v>
      </c>
      <c r="E438" s="165"/>
      <c r="F438" s="211" t="str">
        <f t="shared" si="21"/>
        <v/>
      </c>
      <c r="G438" s="211" t="str">
        <f t="shared" si="22"/>
        <v/>
      </c>
    </row>
    <row r="439" spans="1:7" x14ac:dyDescent="0.35">
      <c r="A439" s="333" t="s">
        <v>2399</v>
      </c>
      <c r="B439" s="170" t="s">
        <v>606</v>
      </c>
      <c r="C439" s="212" t="s">
        <v>83</v>
      </c>
      <c r="D439" s="215" t="s">
        <v>83</v>
      </c>
      <c r="E439" s="165"/>
      <c r="F439" s="211" t="str">
        <f t="shared" si="21"/>
        <v/>
      </c>
      <c r="G439" s="211" t="str">
        <f t="shared" si="22"/>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3">IF($C$453=0,"",IF(C446="[for completion]","",C446/$C$453))</f>
        <v/>
      </c>
      <c r="G446" s="211" t="str">
        <f t="shared" ref="G446:G459" si="24">IF($D$453=0,"",IF(D446="[for completion]","",D446/$D$453))</f>
        <v/>
      </c>
    </row>
    <row r="447" spans="1:7" x14ac:dyDescent="0.35">
      <c r="A447" s="333" t="s">
        <v>2129</v>
      </c>
      <c r="B447" s="149" t="s">
        <v>724</v>
      </c>
      <c r="C447" s="212" t="s">
        <v>83</v>
      </c>
      <c r="D447" s="215" t="s">
        <v>83</v>
      </c>
      <c r="F447" s="211" t="str">
        <f t="shared" si="23"/>
        <v/>
      </c>
      <c r="G447" s="211" t="str">
        <f t="shared" si="24"/>
        <v/>
      </c>
    </row>
    <row r="448" spans="1:7" x14ac:dyDescent="0.35">
      <c r="A448" s="333" t="s">
        <v>2130</v>
      </c>
      <c r="B448" s="149" t="s">
        <v>726</v>
      </c>
      <c r="C448" s="212" t="s">
        <v>83</v>
      </c>
      <c r="D448" s="215" t="s">
        <v>83</v>
      </c>
      <c r="F448" s="211" t="str">
        <f t="shared" si="23"/>
        <v/>
      </c>
      <c r="G448" s="211" t="str">
        <f t="shared" si="24"/>
        <v/>
      </c>
    </row>
    <row r="449" spans="1:7" x14ac:dyDescent="0.35">
      <c r="A449" s="333" t="s">
        <v>2131</v>
      </c>
      <c r="B449" s="149" t="s">
        <v>728</v>
      </c>
      <c r="C449" s="212" t="s">
        <v>83</v>
      </c>
      <c r="D449" s="215" t="s">
        <v>83</v>
      </c>
      <c r="F449" s="211" t="str">
        <f t="shared" si="23"/>
        <v/>
      </c>
      <c r="G449" s="211" t="str">
        <f t="shared" si="24"/>
        <v/>
      </c>
    </row>
    <row r="450" spans="1:7" x14ac:dyDescent="0.35">
      <c r="A450" s="333" t="s">
        <v>2132</v>
      </c>
      <c r="B450" s="149" t="s">
        <v>730</v>
      </c>
      <c r="C450" s="212" t="s">
        <v>83</v>
      </c>
      <c r="D450" s="215" t="s">
        <v>83</v>
      </c>
      <c r="F450" s="211" t="str">
        <f t="shared" si="23"/>
        <v/>
      </c>
      <c r="G450" s="211" t="str">
        <f t="shared" si="24"/>
        <v/>
      </c>
    </row>
    <row r="451" spans="1:7" x14ac:dyDescent="0.35">
      <c r="A451" s="333" t="s">
        <v>2133</v>
      </c>
      <c r="B451" s="149" t="s">
        <v>732</v>
      </c>
      <c r="C451" s="212" t="s">
        <v>83</v>
      </c>
      <c r="D451" s="215" t="s">
        <v>83</v>
      </c>
      <c r="F451" s="211" t="str">
        <f t="shared" si="23"/>
        <v/>
      </c>
      <c r="G451" s="211" t="str">
        <f t="shared" si="24"/>
        <v/>
      </c>
    </row>
    <row r="452" spans="1:7" x14ac:dyDescent="0.35">
      <c r="A452" s="333" t="s">
        <v>2134</v>
      </c>
      <c r="B452" s="149" t="s">
        <v>734</v>
      </c>
      <c r="C452" s="212" t="s">
        <v>83</v>
      </c>
      <c r="D452" s="215" t="s">
        <v>83</v>
      </c>
      <c r="F452" s="211" t="str">
        <f t="shared" si="23"/>
        <v/>
      </c>
      <c r="G452" s="211" t="str">
        <f t="shared" si="24"/>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3"/>
        <v/>
      </c>
      <c r="G454" s="211" t="str">
        <f t="shared" si="24"/>
        <v/>
      </c>
    </row>
    <row r="455" spans="1:7" outlineLevel="1" x14ac:dyDescent="0.35">
      <c r="A455" s="333" t="s">
        <v>2137</v>
      </c>
      <c r="B455" s="166" t="s">
        <v>739</v>
      </c>
      <c r="C455" s="212"/>
      <c r="D455" s="215"/>
      <c r="F455" s="211" t="str">
        <f t="shared" si="23"/>
        <v/>
      </c>
      <c r="G455" s="211" t="str">
        <f t="shared" si="24"/>
        <v/>
      </c>
    </row>
    <row r="456" spans="1:7" outlineLevel="1" x14ac:dyDescent="0.35">
      <c r="A456" s="333" t="s">
        <v>2138</v>
      </c>
      <c r="B456" s="166" t="s">
        <v>741</v>
      </c>
      <c r="C456" s="212"/>
      <c r="D456" s="215"/>
      <c r="F456" s="211" t="str">
        <f t="shared" si="23"/>
        <v/>
      </c>
      <c r="G456" s="211" t="str">
        <f t="shared" si="24"/>
        <v/>
      </c>
    </row>
    <row r="457" spans="1:7" outlineLevel="1" x14ac:dyDescent="0.35">
      <c r="A457" s="333" t="s">
        <v>2139</v>
      </c>
      <c r="B457" s="166" t="s">
        <v>743</v>
      </c>
      <c r="C457" s="212"/>
      <c r="D457" s="215"/>
      <c r="F457" s="211" t="str">
        <f t="shared" si="23"/>
        <v/>
      </c>
      <c r="G457" s="211" t="str">
        <f t="shared" si="24"/>
        <v/>
      </c>
    </row>
    <row r="458" spans="1:7" outlineLevel="1" x14ac:dyDescent="0.35">
      <c r="A458" s="333" t="s">
        <v>2140</v>
      </c>
      <c r="B458" s="166" t="s">
        <v>745</v>
      </c>
      <c r="C458" s="212"/>
      <c r="D458" s="215"/>
      <c r="F458" s="211" t="str">
        <f t="shared" si="23"/>
        <v/>
      </c>
      <c r="G458" s="211" t="str">
        <f t="shared" si="24"/>
        <v/>
      </c>
    </row>
    <row r="459" spans="1:7" outlineLevel="1" x14ac:dyDescent="0.35">
      <c r="A459" s="333" t="s">
        <v>2141</v>
      </c>
      <c r="B459" s="166" t="s">
        <v>747</v>
      </c>
      <c r="C459" s="212"/>
      <c r="D459" s="215"/>
      <c r="F459" s="211" t="str">
        <f t="shared" si="23"/>
        <v/>
      </c>
      <c r="G459" s="211" t="str">
        <f t="shared" si="24"/>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5">IF($C$475=0,"",IF(C468="[Mark as ND1 if not relevant]","",C468/$C$475))</f>
        <v/>
      </c>
      <c r="G468" s="211" t="str">
        <f t="shared" ref="G468:G474" si="26">IF($D$475=0,"",IF(D468="[Mark as ND1 if not relevant]","",D468/$D$475))</f>
        <v/>
      </c>
    </row>
    <row r="469" spans="1:7" x14ac:dyDescent="0.35">
      <c r="A469" s="333" t="s">
        <v>2240</v>
      </c>
      <c r="B469" s="149" t="s">
        <v>724</v>
      </c>
      <c r="C469" s="212" t="s">
        <v>118</v>
      </c>
      <c r="D469" s="215" t="s">
        <v>118</v>
      </c>
      <c r="F469" s="211" t="str">
        <f t="shared" si="25"/>
        <v/>
      </c>
      <c r="G469" s="211" t="str">
        <f t="shared" si="26"/>
        <v/>
      </c>
    </row>
    <row r="470" spans="1:7" x14ac:dyDescent="0.35">
      <c r="A470" s="333" t="s">
        <v>2241</v>
      </c>
      <c r="B470" s="149" t="s">
        <v>726</v>
      </c>
      <c r="C470" s="212" t="s">
        <v>118</v>
      </c>
      <c r="D470" s="215" t="s">
        <v>118</v>
      </c>
      <c r="F470" s="211" t="str">
        <f t="shared" si="25"/>
        <v/>
      </c>
      <c r="G470" s="211" t="str">
        <f t="shared" si="26"/>
        <v/>
      </c>
    </row>
    <row r="471" spans="1:7" x14ac:dyDescent="0.35">
      <c r="A471" s="333" t="s">
        <v>2242</v>
      </c>
      <c r="B471" s="149" t="s">
        <v>728</v>
      </c>
      <c r="C471" s="212" t="s">
        <v>118</v>
      </c>
      <c r="D471" s="215" t="s">
        <v>118</v>
      </c>
      <c r="F471" s="211" t="str">
        <f t="shared" si="25"/>
        <v/>
      </c>
      <c r="G471" s="211" t="str">
        <f t="shared" si="26"/>
        <v/>
      </c>
    </row>
    <row r="472" spans="1:7" x14ac:dyDescent="0.35">
      <c r="A472" s="333" t="s">
        <v>2243</v>
      </c>
      <c r="B472" s="149" t="s">
        <v>730</v>
      </c>
      <c r="C472" s="212" t="s">
        <v>118</v>
      </c>
      <c r="D472" s="215" t="s">
        <v>118</v>
      </c>
      <c r="F472" s="211" t="str">
        <f t="shared" si="25"/>
        <v/>
      </c>
      <c r="G472" s="211" t="str">
        <f t="shared" si="26"/>
        <v/>
      </c>
    </row>
    <row r="473" spans="1:7" x14ac:dyDescent="0.35">
      <c r="A473" s="333" t="s">
        <v>2244</v>
      </c>
      <c r="B473" s="149" t="s">
        <v>732</v>
      </c>
      <c r="C473" s="212" t="s">
        <v>118</v>
      </c>
      <c r="D473" s="215" t="s">
        <v>118</v>
      </c>
      <c r="F473" s="211" t="str">
        <f t="shared" si="25"/>
        <v/>
      </c>
      <c r="G473" s="211" t="str">
        <f t="shared" si="26"/>
        <v/>
      </c>
    </row>
    <row r="474" spans="1:7" x14ac:dyDescent="0.35">
      <c r="A474" s="333" t="s">
        <v>2245</v>
      </c>
      <c r="B474" s="149" t="s">
        <v>734</v>
      </c>
      <c r="C474" s="212" t="s">
        <v>118</v>
      </c>
      <c r="D474" s="215" t="s">
        <v>118</v>
      </c>
      <c r="F474" s="211" t="str">
        <f t="shared" si="25"/>
        <v/>
      </c>
      <c r="G474" s="211" t="str">
        <f t="shared" si="26"/>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7">IF($C$475=0,"",IF(C476="[for completion]","",C476/$C$475))</f>
        <v/>
      </c>
      <c r="G476" s="211" t="str">
        <f t="shared" ref="G476:G481" si="28">IF($D$475=0,"",IF(D476="[for completion]","",D476/$D$475))</f>
        <v/>
      </c>
    </row>
    <row r="477" spans="1:7" outlineLevel="1" x14ac:dyDescent="0.35">
      <c r="A477" s="333" t="s">
        <v>2248</v>
      </c>
      <c r="B477" s="166" t="s">
        <v>739</v>
      </c>
      <c r="C477" s="212"/>
      <c r="D477" s="215"/>
      <c r="F477" s="211" t="str">
        <f t="shared" si="27"/>
        <v/>
      </c>
      <c r="G477" s="211" t="str">
        <f t="shared" si="28"/>
        <v/>
      </c>
    </row>
    <row r="478" spans="1:7" outlineLevel="1" x14ac:dyDescent="0.35">
      <c r="A478" s="333" t="s">
        <v>2249</v>
      </c>
      <c r="B478" s="166" t="s">
        <v>741</v>
      </c>
      <c r="C478" s="212"/>
      <c r="D478" s="215"/>
      <c r="F478" s="211" t="str">
        <f t="shared" si="27"/>
        <v/>
      </c>
      <c r="G478" s="211" t="str">
        <f t="shared" si="28"/>
        <v/>
      </c>
    </row>
    <row r="479" spans="1:7" outlineLevel="1" x14ac:dyDescent="0.35">
      <c r="A479" s="333" t="s">
        <v>2250</v>
      </c>
      <c r="B479" s="166" t="s">
        <v>743</v>
      </c>
      <c r="C479" s="212"/>
      <c r="D479" s="215"/>
      <c r="F479" s="211" t="str">
        <f t="shared" si="27"/>
        <v/>
      </c>
      <c r="G479" s="211" t="str">
        <f t="shared" si="28"/>
        <v/>
      </c>
    </row>
    <row r="480" spans="1:7" outlineLevel="1" x14ac:dyDescent="0.35">
      <c r="A480" s="333" t="s">
        <v>2251</v>
      </c>
      <c r="B480" s="166" t="s">
        <v>745</v>
      </c>
      <c r="C480" s="212"/>
      <c r="D480" s="215"/>
      <c r="F480" s="211" t="str">
        <f t="shared" si="27"/>
        <v/>
      </c>
      <c r="G480" s="211" t="str">
        <f t="shared" si="28"/>
        <v/>
      </c>
    </row>
    <row r="481" spans="1:7" outlineLevel="1" x14ac:dyDescent="0.35">
      <c r="A481" s="333" t="s">
        <v>2252</v>
      </c>
      <c r="B481" s="166" t="s">
        <v>747</v>
      </c>
      <c r="C481" s="212"/>
      <c r="D481" s="215"/>
      <c r="F481" s="211" t="str">
        <f t="shared" si="27"/>
        <v/>
      </c>
      <c r="G481" s="211" t="str">
        <f t="shared" si="28"/>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29">IF($C$532=0,"",IF(C515="[for completion]","",IF(C515="","",C515/$C$532)))</f>
        <v/>
      </c>
      <c r="G515" s="261" t="str">
        <f t="shared" ref="G515:G531" si="30">IF($D$532=0,"",IF(D515="[for completion]","",IF(D515="","",D515/$D$532)))</f>
        <v/>
      </c>
    </row>
    <row r="516" spans="1:7" s="219" customFormat="1" x14ac:dyDescent="0.35">
      <c r="A516" s="333" t="s">
        <v>2626</v>
      </c>
      <c r="B516" s="256" t="s">
        <v>606</v>
      </c>
      <c r="C516" s="305" t="s">
        <v>83</v>
      </c>
      <c r="D516" s="315" t="s">
        <v>83</v>
      </c>
      <c r="E516" s="257"/>
      <c r="F516" s="261" t="str">
        <f t="shared" si="29"/>
        <v/>
      </c>
      <c r="G516" s="261" t="str">
        <f t="shared" si="30"/>
        <v/>
      </c>
    </row>
    <row r="517" spans="1:7" s="219" customFormat="1" x14ac:dyDescent="0.35">
      <c r="A517" s="333" t="s">
        <v>2627</v>
      </c>
      <c r="B517" s="256" t="s">
        <v>606</v>
      </c>
      <c r="C517" s="305" t="s">
        <v>83</v>
      </c>
      <c r="D517" s="315" t="s">
        <v>83</v>
      </c>
      <c r="E517" s="257"/>
      <c r="F517" s="261" t="str">
        <f t="shared" si="29"/>
        <v/>
      </c>
      <c r="G517" s="261" t="str">
        <f t="shared" si="30"/>
        <v/>
      </c>
    </row>
    <row r="518" spans="1:7" s="219" customFormat="1" x14ac:dyDescent="0.35">
      <c r="A518" s="333" t="s">
        <v>2628</v>
      </c>
      <c r="B518" s="274" t="s">
        <v>606</v>
      </c>
      <c r="C518" s="305" t="s">
        <v>83</v>
      </c>
      <c r="D518" s="315" t="s">
        <v>83</v>
      </c>
      <c r="E518" s="257"/>
      <c r="F518" s="261" t="str">
        <f t="shared" si="29"/>
        <v/>
      </c>
      <c r="G518" s="261" t="str">
        <f t="shared" si="30"/>
        <v/>
      </c>
    </row>
    <row r="519" spans="1:7" s="219" customFormat="1" x14ac:dyDescent="0.35">
      <c r="A519" s="333" t="s">
        <v>2629</v>
      </c>
      <c r="B519" s="256" t="s">
        <v>606</v>
      </c>
      <c r="C519" s="305" t="s">
        <v>83</v>
      </c>
      <c r="D519" s="315" t="s">
        <v>83</v>
      </c>
      <c r="E519" s="257"/>
      <c r="F519" s="261" t="str">
        <f t="shared" si="29"/>
        <v/>
      </c>
      <c r="G519" s="261" t="str">
        <f t="shared" si="30"/>
        <v/>
      </c>
    </row>
    <row r="520" spans="1:7" s="219" customFormat="1" x14ac:dyDescent="0.35">
      <c r="A520" s="333" t="s">
        <v>2630</v>
      </c>
      <c r="B520" s="256" t="s">
        <v>606</v>
      </c>
      <c r="C520" s="305" t="s">
        <v>83</v>
      </c>
      <c r="D520" s="315" t="s">
        <v>83</v>
      </c>
      <c r="E520" s="257"/>
      <c r="F520" s="261" t="str">
        <f t="shared" si="29"/>
        <v/>
      </c>
      <c r="G520" s="261" t="str">
        <f t="shared" si="30"/>
        <v/>
      </c>
    </row>
    <row r="521" spans="1:7" s="219" customFormat="1" x14ac:dyDescent="0.35">
      <c r="A521" s="333" t="s">
        <v>2631</v>
      </c>
      <c r="B521" s="256" t="s">
        <v>606</v>
      </c>
      <c r="C521" s="305" t="s">
        <v>83</v>
      </c>
      <c r="D521" s="315" t="s">
        <v>83</v>
      </c>
      <c r="E521" s="257"/>
      <c r="F521" s="261" t="str">
        <f t="shared" si="29"/>
        <v/>
      </c>
      <c r="G521" s="261" t="str">
        <f t="shared" si="30"/>
        <v/>
      </c>
    </row>
    <row r="522" spans="1:7" s="219" customFormat="1" x14ac:dyDescent="0.35">
      <c r="A522" s="333" t="s">
        <v>2632</v>
      </c>
      <c r="B522" s="256" t="s">
        <v>606</v>
      </c>
      <c r="C522" s="305" t="s">
        <v>83</v>
      </c>
      <c r="D522" s="315" t="s">
        <v>83</v>
      </c>
      <c r="E522" s="257"/>
      <c r="F522" s="261" t="str">
        <f t="shared" si="29"/>
        <v/>
      </c>
      <c r="G522" s="261" t="str">
        <f t="shared" si="30"/>
        <v/>
      </c>
    </row>
    <row r="523" spans="1:7" s="219" customFormat="1" x14ac:dyDescent="0.35">
      <c r="A523" s="333" t="s">
        <v>2633</v>
      </c>
      <c r="B523" s="274" t="s">
        <v>606</v>
      </c>
      <c r="C523" s="305" t="s">
        <v>83</v>
      </c>
      <c r="D523" s="315" t="s">
        <v>83</v>
      </c>
      <c r="E523" s="257"/>
      <c r="F523" s="261" t="str">
        <f t="shared" si="29"/>
        <v/>
      </c>
      <c r="G523" s="261" t="str">
        <f t="shared" si="30"/>
        <v/>
      </c>
    </row>
    <row r="524" spans="1:7" s="219" customFormat="1" x14ac:dyDescent="0.35">
      <c r="A524" s="333" t="s">
        <v>2634</v>
      </c>
      <c r="B524" s="256" t="s">
        <v>606</v>
      </c>
      <c r="C524" s="305" t="s">
        <v>83</v>
      </c>
      <c r="D524" s="315" t="s">
        <v>83</v>
      </c>
      <c r="E524" s="257"/>
      <c r="F524" s="261" t="str">
        <f t="shared" si="29"/>
        <v/>
      </c>
      <c r="G524" s="261" t="str">
        <f t="shared" si="30"/>
        <v/>
      </c>
    </row>
    <row r="525" spans="1:7" s="219" customFormat="1" x14ac:dyDescent="0.35">
      <c r="A525" s="333" t="s">
        <v>2635</v>
      </c>
      <c r="B525" s="256" t="s">
        <v>606</v>
      </c>
      <c r="C525" s="305" t="s">
        <v>83</v>
      </c>
      <c r="D525" s="315" t="s">
        <v>83</v>
      </c>
      <c r="E525" s="257"/>
      <c r="F525" s="261" t="str">
        <f t="shared" si="29"/>
        <v/>
      </c>
      <c r="G525" s="261" t="str">
        <f t="shared" si="30"/>
        <v/>
      </c>
    </row>
    <row r="526" spans="1:7" s="219" customFormat="1" x14ac:dyDescent="0.35">
      <c r="A526" s="333" t="s">
        <v>2636</v>
      </c>
      <c r="B526" s="256" t="s">
        <v>606</v>
      </c>
      <c r="C526" s="305" t="s">
        <v>83</v>
      </c>
      <c r="D526" s="315" t="s">
        <v>83</v>
      </c>
      <c r="E526" s="257"/>
      <c r="F526" s="261" t="str">
        <f t="shared" si="29"/>
        <v/>
      </c>
      <c r="G526" s="261" t="str">
        <f t="shared" si="30"/>
        <v/>
      </c>
    </row>
    <row r="527" spans="1:7" s="219" customFormat="1" x14ac:dyDescent="0.35">
      <c r="A527" s="333" t="s">
        <v>2637</v>
      </c>
      <c r="B527" s="256" t="s">
        <v>606</v>
      </c>
      <c r="C527" s="305" t="s">
        <v>83</v>
      </c>
      <c r="D527" s="315" t="s">
        <v>83</v>
      </c>
      <c r="E527" s="257"/>
      <c r="F527" s="261" t="str">
        <f t="shared" si="29"/>
        <v/>
      </c>
      <c r="G527" s="261" t="str">
        <f t="shared" si="30"/>
        <v/>
      </c>
    </row>
    <row r="528" spans="1:7" s="219" customFormat="1" x14ac:dyDescent="0.35">
      <c r="A528" s="333" t="s">
        <v>2638</v>
      </c>
      <c r="B528" s="256" t="s">
        <v>606</v>
      </c>
      <c r="C528" s="305" t="s">
        <v>83</v>
      </c>
      <c r="D528" s="315" t="s">
        <v>83</v>
      </c>
      <c r="E528" s="257"/>
      <c r="F528" s="261" t="str">
        <f t="shared" si="29"/>
        <v/>
      </c>
      <c r="G528" s="261" t="str">
        <f t="shared" si="30"/>
        <v/>
      </c>
    </row>
    <row r="529" spans="1:7" s="219" customFormat="1" x14ac:dyDescent="0.35">
      <c r="A529" s="333" t="s">
        <v>2639</v>
      </c>
      <c r="B529" s="256" t="s">
        <v>606</v>
      </c>
      <c r="C529" s="305" t="s">
        <v>83</v>
      </c>
      <c r="D529" s="315" t="s">
        <v>83</v>
      </c>
      <c r="E529" s="257"/>
      <c r="F529" s="261" t="str">
        <f t="shared" si="29"/>
        <v/>
      </c>
      <c r="G529" s="261" t="str">
        <f t="shared" si="30"/>
        <v/>
      </c>
    </row>
    <row r="530" spans="1:7" s="219" customFormat="1" x14ac:dyDescent="0.35">
      <c r="A530" s="333" t="s">
        <v>2640</v>
      </c>
      <c r="B530" s="256" t="s">
        <v>606</v>
      </c>
      <c r="C530" s="305" t="s">
        <v>83</v>
      </c>
      <c r="D530" s="315" t="s">
        <v>83</v>
      </c>
      <c r="E530" s="257"/>
      <c r="F530" s="261" t="str">
        <f t="shared" si="29"/>
        <v/>
      </c>
      <c r="G530" s="261" t="str">
        <f t="shared" si="30"/>
        <v/>
      </c>
    </row>
    <row r="531" spans="1:7" s="219" customFormat="1" x14ac:dyDescent="0.35">
      <c r="A531" s="333" t="s">
        <v>2641</v>
      </c>
      <c r="B531" s="256" t="s">
        <v>2094</v>
      </c>
      <c r="C531" s="305" t="s">
        <v>83</v>
      </c>
      <c r="D531" s="315" t="s">
        <v>83</v>
      </c>
      <c r="E531" s="257"/>
      <c r="F531" s="261" t="str">
        <f t="shared" si="29"/>
        <v/>
      </c>
      <c r="G531" s="261" t="str">
        <f t="shared" si="30"/>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1">IF($C$555=0,"",IF(C538="[for completion]","",IF(C538="","",C538/$C$555)))</f>
        <v/>
      </c>
      <c r="G538" s="261" t="str">
        <f t="shared" ref="G538:G554" si="32">IF($D$555=0,"",IF(D538="[for completion]","",IF(D538="","",D538/$D$555)))</f>
        <v/>
      </c>
    </row>
    <row r="539" spans="1:7" s="262" customFormat="1" x14ac:dyDescent="0.35">
      <c r="A539" s="333" t="s">
        <v>2648</v>
      </c>
      <c r="B539" s="274" t="s">
        <v>606</v>
      </c>
      <c r="C539" s="305" t="s">
        <v>83</v>
      </c>
      <c r="D539" s="315" t="s">
        <v>83</v>
      </c>
      <c r="E539" s="275"/>
      <c r="F539" s="261" t="str">
        <f t="shared" si="31"/>
        <v/>
      </c>
      <c r="G539" s="261" t="str">
        <f t="shared" si="32"/>
        <v/>
      </c>
    </row>
    <row r="540" spans="1:7" s="262" customFormat="1" x14ac:dyDescent="0.35">
      <c r="A540" s="333" t="s">
        <v>2649</v>
      </c>
      <c r="B540" s="274" t="s">
        <v>606</v>
      </c>
      <c r="C540" s="305" t="s">
        <v>83</v>
      </c>
      <c r="D540" s="315" t="s">
        <v>83</v>
      </c>
      <c r="E540" s="275"/>
      <c r="F540" s="261" t="str">
        <f t="shared" si="31"/>
        <v/>
      </c>
      <c r="G540" s="261" t="str">
        <f t="shared" si="32"/>
        <v/>
      </c>
    </row>
    <row r="541" spans="1:7" s="262" customFormat="1" x14ac:dyDescent="0.35">
      <c r="A541" s="333" t="s">
        <v>2650</v>
      </c>
      <c r="B541" s="274" t="s">
        <v>606</v>
      </c>
      <c r="C541" s="305" t="s">
        <v>83</v>
      </c>
      <c r="D541" s="315" t="s">
        <v>83</v>
      </c>
      <c r="E541" s="275"/>
      <c r="F541" s="261" t="str">
        <f t="shared" si="31"/>
        <v/>
      </c>
      <c r="G541" s="261" t="str">
        <f t="shared" si="32"/>
        <v/>
      </c>
    </row>
    <row r="542" spans="1:7" s="262" customFormat="1" x14ac:dyDescent="0.35">
      <c r="A542" s="333" t="s">
        <v>2651</v>
      </c>
      <c r="B542" s="274" t="s">
        <v>606</v>
      </c>
      <c r="C542" s="305" t="s">
        <v>83</v>
      </c>
      <c r="D542" s="315" t="s">
        <v>83</v>
      </c>
      <c r="E542" s="275"/>
      <c r="F542" s="261" t="str">
        <f t="shared" si="31"/>
        <v/>
      </c>
      <c r="G542" s="261" t="str">
        <f t="shared" si="32"/>
        <v/>
      </c>
    </row>
    <row r="543" spans="1:7" s="262" customFormat="1" x14ac:dyDescent="0.35">
      <c r="A543" s="333" t="s">
        <v>2652</v>
      </c>
      <c r="B543" s="334" t="s">
        <v>606</v>
      </c>
      <c r="C543" s="305" t="s">
        <v>83</v>
      </c>
      <c r="D543" s="315" t="s">
        <v>83</v>
      </c>
      <c r="E543" s="275"/>
      <c r="F543" s="261" t="str">
        <f t="shared" si="31"/>
        <v/>
      </c>
      <c r="G543" s="261" t="str">
        <f t="shared" si="32"/>
        <v/>
      </c>
    </row>
    <row r="544" spans="1:7" s="262" customFormat="1" x14ac:dyDescent="0.35">
      <c r="A544" s="333" t="s">
        <v>2653</v>
      </c>
      <c r="B544" s="274" t="s">
        <v>606</v>
      </c>
      <c r="C544" s="305" t="s">
        <v>83</v>
      </c>
      <c r="D544" s="315" t="s">
        <v>83</v>
      </c>
      <c r="E544" s="275"/>
      <c r="F544" s="261" t="str">
        <f t="shared" si="31"/>
        <v/>
      </c>
      <c r="G544" s="261" t="str">
        <f t="shared" si="32"/>
        <v/>
      </c>
    </row>
    <row r="545" spans="1:7" s="262" customFormat="1" x14ac:dyDescent="0.35">
      <c r="A545" s="333" t="s">
        <v>2654</v>
      </c>
      <c r="B545" s="274" t="s">
        <v>606</v>
      </c>
      <c r="C545" s="305" t="s">
        <v>83</v>
      </c>
      <c r="D545" s="315" t="s">
        <v>83</v>
      </c>
      <c r="E545" s="275"/>
      <c r="F545" s="261" t="str">
        <f t="shared" si="31"/>
        <v/>
      </c>
      <c r="G545" s="261" t="str">
        <f t="shared" si="32"/>
        <v/>
      </c>
    </row>
    <row r="546" spans="1:7" s="262" customFormat="1" x14ac:dyDescent="0.35">
      <c r="A546" s="333" t="s">
        <v>2655</v>
      </c>
      <c r="B546" s="274" t="s">
        <v>606</v>
      </c>
      <c r="C546" s="305" t="s">
        <v>83</v>
      </c>
      <c r="D546" s="315" t="s">
        <v>83</v>
      </c>
      <c r="E546" s="275"/>
      <c r="F546" s="261" t="str">
        <f t="shared" si="31"/>
        <v/>
      </c>
      <c r="G546" s="261" t="str">
        <f t="shared" si="32"/>
        <v/>
      </c>
    </row>
    <row r="547" spans="1:7" s="262" customFormat="1" x14ac:dyDescent="0.35">
      <c r="A547" s="333" t="s">
        <v>2656</v>
      </c>
      <c r="B547" s="274" t="s">
        <v>606</v>
      </c>
      <c r="C547" s="305" t="s">
        <v>83</v>
      </c>
      <c r="D547" s="315" t="s">
        <v>83</v>
      </c>
      <c r="E547" s="275"/>
      <c r="F547" s="261" t="str">
        <f t="shared" si="31"/>
        <v/>
      </c>
      <c r="G547" s="261" t="str">
        <f t="shared" si="32"/>
        <v/>
      </c>
    </row>
    <row r="548" spans="1:7" s="262" customFormat="1" x14ac:dyDescent="0.35">
      <c r="A548" s="333" t="s">
        <v>2657</v>
      </c>
      <c r="B548" s="274" t="s">
        <v>606</v>
      </c>
      <c r="C548" s="305" t="s">
        <v>83</v>
      </c>
      <c r="D548" s="315" t="s">
        <v>83</v>
      </c>
      <c r="E548" s="275"/>
      <c r="F548" s="261" t="str">
        <f t="shared" si="31"/>
        <v/>
      </c>
      <c r="G548" s="261" t="str">
        <f t="shared" si="32"/>
        <v/>
      </c>
    </row>
    <row r="549" spans="1:7" s="262" customFormat="1" x14ac:dyDescent="0.35">
      <c r="A549" s="333" t="s">
        <v>2658</v>
      </c>
      <c r="B549" s="274" t="s">
        <v>606</v>
      </c>
      <c r="C549" s="305" t="s">
        <v>83</v>
      </c>
      <c r="D549" s="315" t="s">
        <v>83</v>
      </c>
      <c r="E549" s="275"/>
      <c r="F549" s="261" t="str">
        <f t="shared" si="31"/>
        <v/>
      </c>
      <c r="G549" s="261" t="str">
        <f t="shared" si="32"/>
        <v/>
      </c>
    </row>
    <row r="550" spans="1:7" s="262" customFormat="1" x14ac:dyDescent="0.35">
      <c r="A550" s="333" t="s">
        <v>2659</v>
      </c>
      <c r="B550" s="274" t="s">
        <v>606</v>
      </c>
      <c r="C550" s="305" t="s">
        <v>83</v>
      </c>
      <c r="D550" s="315" t="s">
        <v>83</v>
      </c>
      <c r="E550" s="275"/>
      <c r="F550" s="261" t="str">
        <f t="shared" si="31"/>
        <v/>
      </c>
      <c r="G550" s="261" t="str">
        <f t="shared" si="32"/>
        <v/>
      </c>
    </row>
    <row r="551" spans="1:7" s="262" customFormat="1" x14ac:dyDescent="0.35">
      <c r="A551" s="333" t="s">
        <v>2660</v>
      </c>
      <c r="B551" s="274" t="s">
        <v>606</v>
      </c>
      <c r="C551" s="305" t="s">
        <v>83</v>
      </c>
      <c r="D551" s="315" t="s">
        <v>83</v>
      </c>
      <c r="E551" s="275"/>
      <c r="F551" s="261" t="str">
        <f t="shared" si="31"/>
        <v/>
      </c>
      <c r="G551" s="261" t="str">
        <f t="shared" si="32"/>
        <v/>
      </c>
    </row>
    <row r="552" spans="1:7" s="262" customFormat="1" x14ac:dyDescent="0.35">
      <c r="A552" s="333" t="s">
        <v>2661</v>
      </c>
      <c r="B552" s="274" t="s">
        <v>606</v>
      </c>
      <c r="C552" s="305" t="s">
        <v>83</v>
      </c>
      <c r="D552" s="315" t="s">
        <v>83</v>
      </c>
      <c r="E552" s="275"/>
      <c r="F552" s="261" t="str">
        <f t="shared" si="31"/>
        <v/>
      </c>
      <c r="G552" s="261" t="str">
        <f t="shared" si="32"/>
        <v/>
      </c>
    </row>
    <row r="553" spans="1:7" s="262" customFormat="1" x14ac:dyDescent="0.35">
      <c r="A553" s="333" t="s">
        <v>2662</v>
      </c>
      <c r="B553" s="274" t="s">
        <v>606</v>
      </c>
      <c r="C553" s="305" t="s">
        <v>83</v>
      </c>
      <c r="D553" s="315" t="s">
        <v>83</v>
      </c>
      <c r="E553" s="275"/>
      <c r="F553" s="261" t="str">
        <f t="shared" si="31"/>
        <v/>
      </c>
      <c r="G553" s="261" t="str">
        <f t="shared" si="32"/>
        <v/>
      </c>
    </row>
    <row r="554" spans="1:7" s="262" customFormat="1" x14ac:dyDescent="0.35">
      <c r="A554" s="333" t="s">
        <v>2663</v>
      </c>
      <c r="B554" s="274" t="s">
        <v>2094</v>
      </c>
      <c r="C554" s="305" t="s">
        <v>83</v>
      </c>
      <c r="D554" s="315" t="s">
        <v>83</v>
      </c>
      <c r="E554" s="275"/>
      <c r="F554" s="261" t="str">
        <f t="shared" si="31"/>
        <v/>
      </c>
      <c r="G554" s="261" t="str">
        <f t="shared" si="32"/>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3">IF($C$570=0,"",IF(C561="[for completion]","",IF(C561="","",C561/$C$570)))</f>
        <v/>
      </c>
      <c r="G561" s="261" t="str">
        <f t="shared" ref="G561:G569" si="34">IF($D$570=0,"",IF(D561="[for completion]","",IF(D561="","",D561/$D$570)))</f>
        <v/>
      </c>
    </row>
    <row r="562" spans="1:7" s="219" customFormat="1" x14ac:dyDescent="0.35">
      <c r="A562" s="333" t="s">
        <v>2670</v>
      </c>
      <c r="B562" s="350" t="s">
        <v>2382</v>
      </c>
      <c r="C562" s="305" t="s">
        <v>83</v>
      </c>
      <c r="D562" s="315" t="s">
        <v>83</v>
      </c>
      <c r="E562" s="257"/>
      <c r="F562" s="261" t="str">
        <f t="shared" si="33"/>
        <v/>
      </c>
      <c r="G562" s="261" t="str">
        <f t="shared" si="34"/>
        <v/>
      </c>
    </row>
    <row r="563" spans="1:7" s="219" customFormat="1" x14ac:dyDescent="0.35">
      <c r="A563" s="333" t="s">
        <v>2671</v>
      </c>
      <c r="B563" s="350" t="s">
        <v>1694</v>
      </c>
      <c r="C563" s="305" t="s">
        <v>83</v>
      </c>
      <c r="D563" s="315" t="s">
        <v>83</v>
      </c>
      <c r="E563" s="257"/>
      <c r="F563" s="261" t="str">
        <f t="shared" si="33"/>
        <v/>
      </c>
      <c r="G563" s="261" t="str">
        <f t="shared" si="34"/>
        <v/>
      </c>
    </row>
    <row r="564" spans="1:7" s="219" customFormat="1" x14ac:dyDescent="0.35">
      <c r="A564" s="333" t="s">
        <v>2672</v>
      </c>
      <c r="B564" s="350" t="s">
        <v>1695</v>
      </c>
      <c r="C564" s="305" t="s">
        <v>83</v>
      </c>
      <c r="D564" s="315" t="s">
        <v>83</v>
      </c>
      <c r="E564" s="257"/>
      <c r="F564" s="261" t="str">
        <f t="shared" si="33"/>
        <v/>
      </c>
      <c r="G564" s="261" t="str">
        <f t="shared" si="34"/>
        <v/>
      </c>
    </row>
    <row r="565" spans="1:7" s="219" customFormat="1" x14ac:dyDescent="0.35">
      <c r="A565" s="333" t="s">
        <v>2673</v>
      </c>
      <c r="B565" s="350" t="s">
        <v>1696</v>
      </c>
      <c r="C565" s="305" t="s">
        <v>83</v>
      </c>
      <c r="D565" s="315" t="s">
        <v>83</v>
      </c>
      <c r="E565" s="257"/>
      <c r="F565" s="261" t="str">
        <f t="shared" si="33"/>
        <v/>
      </c>
      <c r="G565" s="261" t="str">
        <f t="shared" si="34"/>
        <v/>
      </c>
    </row>
    <row r="566" spans="1:7" s="219" customFormat="1" x14ac:dyDescent="0.35">
      <c r="A566" s="333" t="s">
        <v>2674</v>
      </c>
      <c r="B566" s="350" t="s">
        <v>1697</v>
      </c>
      <c r="C566" s="305" t="s">
        <v>83</v>
      </c>
      <c r="D566" s="315" t="s">
        <v>83</v>
      </c>
      <c r="E566" s="257"/>
      <c r="F566" s="261" t="str">
        <f t="shared" si="33"/>
        <v/>
      </c>
      <c r="G566" s="261" t="str">
        <f t="shared" si="34"/>
        <v/>
      </c>
    </row>
    <row r="567" spans="1:7" s="219" customFormat="1" x14ac:dyDescent="0.35">
      <c r="A567" s="333" t="s">
        <v>2675</v>
      </c>
      <c r="B567" s="350" t="s">
        <v>1698</v>
      </c>
      <c r="C567" s="305" t="s">
        <v>83</v>
      </c>
      <c r="D567" s="315" t="s">
        <v>83</v>
      </c>
      <c r="E567" s="257"/>
      <c r="F567" s="261" t="str">
        <f t="shared" si="33"/>
        <v/>
      </c>
      <c r="G567" s="261" t="str">
        <f t="shared" si="34"/>
        <v/>
      </c>
    </row>
    <row r="568" spans="1:7" s="219" customFormat="1" x14ac:dyDescent="0.35">
      <c r="A568" s="333" t="s">
        <v>2676</v>
      </c>
      <c r="B568" s="350" t="s">
        <v>1699</v>
      </c>
      <c r="C568" s="305" t="s">
        <v>83</v>
      </c>
      <c r="D568" s="315" t="s">
        <v>83</v>
      </c>
      <c r="E568" s="257"/>
      <c r="F568" s="261" t="str">
        <f t="shared" si="33"/>
        <v/>
      </c>
      <c r="G568" s="261" t="str">
        <f t="shared" si="34"/>
        <v/>
      </c>
    </row>
    <row r="569" spans="1:7" s="219" customFormat="1" x14ac:dyDescent="0.35">
      <c r="A569" s="333" t="s">
        <v>2677</v>
      </c>
      <c r="B569" s="333" t="s">
        <v>2094</v>
      </c>
      <c r="C569" s="305" t="s">
        <v>83</v>
      </c>
      <c r="D569" s="315" t="s">
        <v>83</v>
      </c>
      <c r="E569" s="257"/>
      <c r="F569" s="261" t="str">
        <f t="shared" si="33"/>
        <v/>
      </c>
      <c r="G569" s="261" t="str">
        <f t="shared" si="34"/>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5">IF($C$577=0,"",IF(C574="[for completion]","",IF(C574="","",C574/$C$577)))</f>
        <v/>
      </c>
      <c r="G574" s="261" t="str">
        <f t="shared" ref="G574:G576" si="36">IF($D$577=0,"",IF(D574="[for completion]","",IF(D574="","",D574/$D$577)))</f>
        <v/>
      </c>
    </row>
    <row r="575" spans="1:7" x14ac:dyDescent="0.35">
      <c r="A575" s="333" t="s">
        <v>2682</v>
      </c>
      <c r="B575" s="274" t="s">
        <v>1701</v>
      </c>
      <c r="C575" s="305" t="s">
        <v>83</v>
      </c>
      <c r="D575" s="315" t="s">
        <v>83</v>
      </c>
      <c r="E575" s="275"/>
      <c r="F575" s="261" t="str">
        <f t="shared" si="35"/>
        <v/>
      </c>
      <c r="G575" s="261" t="str">
        <f t="shared" si="36"/>
        <v/>
      </c>
    </row>
    <row r="576" spans="1:7" x14ac:dyDescent="0.35">
      <c r="A576" s="333" t="s">
        <v>2683</v>
      </c>
      <c r="B576" s="272" t="s">
        <v>2094</v>
      </c>
      <c r="C576" s="305" t="s">
        <v>83</v>
      </c>
      <c r="D576" s="315" t="s">
        <v>83</v>
      </c>
      <c r="E576" s="275"/>
      <c r="F576" s="261" t="str">
        <f t="shared" si="35"/>
        <v/>
      </c>
      <c r="G576" s="261" t="str">
        <f t="shared" si="36"/>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7">IF($C$598=0,"",IF(C581="[for completion]","",IF(C581="","",C581/$C$598)))</f>
        <v/>
      </c>
      <c r="G581" s="354" t="str">
        <f t="shared" ref="G581:G598" si="38">IF($D$598=0,"",IF(D581="[for completion]","",IF(D581="","",D581/$D$598)))</f>
        <v/>
      </c>
    </row>
    <row r="582" spans="1:7" x14ac:dyDescent="0.35">
      <c r="A582" s="333" t="s">
        <v>2689</v>
      </c>
      <c r="B582" s="350" t="s">
        <v>606</v>
      </c>
      <c r="C582" s="305" t="s">
        <v>83</v>
      </c>
      <c r="D582" s="315" t="s">
        <v>83</v>
      </c>
      <c r="E582" s="351"/>
      <c r="F582" s="354" t="str">
        <f t="shared" si="37"/>
        <v/>
      </c>
      <c r="G582" s="354" t="str">
        <f t="shared" si="38"/>
        <v/>
      </c>
    </row>
    <row r="583" spans="1:7" x14ac:dyDescent="0.35">
      <c r="A583" s="333" t="s">
        <v>2690</v>
      </c>
      <c r="B583" s="350" t="s">
        <v>606</v>
      </c>
      <c r="C583" s="305" t="s">
        <v>83</v>
      </c>
      <c r="D583" s="315" t="s">
        <v>83</v>
      </c>
      <c r="E583" s="351"/>
      <c r="F583" s="354" t="str">
        <f t="shared" si="37"/>
        <v/>
      </c>
      <c r="G583" s="354" t="str">
        <f t="shared" si="38"/>
        <v/>
      </c>
    </row>
    <row r="584" spans="1:7" x14ac:dyDescent="0.35">
      <c r="A584" s="333" t="s">
        <v>2691</v>
      </c>
      <c r="B584" s="350" t="s">
        <v>606</v>
      </c>
      <c r="C584" s="305" t="s">
        <v>83</v>
      </c>
      <c r="D584" s="315" t="s">
        <v>83</v>
      </c>
      <c r="E584" s="351"/>
      <c r="F584" s="354" t="str">
        <f t="shared" si="37"/>
        <v/>
      </c>
      <c r="G584" s="354" t="str">
        <f t="shared" si="38"/>
        <v/>
      </c>
    </row>
    <row r="585" spans="1:7" x14ac:dyDescent="0.35">
      <c r="A585" s="333" t="s">
        <v>2692</v>
      </c>
      <c r="B585" s="350" t="s">
        <v>606</v>
      </c>
      <c r="C585" s="305" t="s">
        <v>83</v>
      </c>
      <c r="D585" s="315" t="s">
        <v>83</v>
      </c>
      <c r="E585" s="351"/>
      <c r="F585" s="354" t="str">
        <f t="shared" si="37"/>
        <v/>
      </c>
      <c r="G585" s="354" t="str">
        <f t="shared" si="38"/>
        <v/>
      </c>
    </row>
    <row r="586" spans="1:7" x14ac:dyDescent="0.35">
      <c r="A586" s="333" t="s">
        <v>2693</v>
      </c>
      <c r="B586" s="350" t="s">
        <v>606</v>
      </c>
      <c r="C586" s="305" t="s">
        <v>83</v>
      </c>
      <c r="D586" s="315" t="s">
        <v>83</v>
      </c>
      <c r="E586" s="351"/>
      <c r="F586" s="354" t="str">
        <f t="shared" si="37"/>
        <v/>
      </c>
      <c r="G586" s="354" t="str">
        <f t="shared" si="38"/>
        <v/>
      </c>
    </row>
    <row r="587" spans="1:7" x14ac:dyDescent="0.35">
      <c r="A587" s="333" t="s">
        <v>2694</v>
      </c>
      <c r="B587" s="350" t="s">
        <v>606</v>
      </c>
      <c r="C587" s="305" t="s">
        <v>83</v>
      </c>
      <c r="D587" s="315" t="s">
        <v>83</v>
      </c>
      <c r="E587" s="351"/>
      <c r="F587" s="354" t="str">
        <f t="shared" si="37"/>
        <v/>
      </c>
      <c r="G587" s="354" t="str">
        <f t="shared" si="38"/>
        <v/>
      </c>
    </row>
    <row r="588" spans="1:7" x14ac:dyDescent="0.35">
      <c r="A588" s="333" t="s">
        <v>2695</v>
      </c>
      <c r="B588" s="350" t="s">
        <v>606</v>
      </c>
      <c r="C588" s="305" t="s">
        <v>83</v>
      </c>
      <c r="D588" s="315" t="s">
        <v>83</v>
      </c>
      <c r="E588" s="351"/>
      <c r="F588" s="354" t="str">
        <f t="shared" si="37"/>
        <v/>
      </c>
      <c r="G588" s="354" t="str">
        <f t="shared" si="38"/>
        <v/>
      </c>
    </row>
    <row r="589" spans="1:7" x14ac:dyDescent="0.35">
      <c r="A589" s="333" t="s">
        <v>2696</v>
      </c>
      <c r="B589" s="350" t="s">
        <v>606</v>
      </c>
      <c r="C589" s="305" t="s">
        <v>83</v>
      </c>
      <c r="D589" s="315" t="s">
        <v>83</v>
      </c>
      <c r="E589" s="351"/>
      <c r="F589" s="354" t="str">
        <f t="shared" si="37"/>
        <v/>
      </c>
      <c r="G589" s="354" t="str">
        <f t="shared" si="38"/>
        <v/>
      </c>
    </row>
    <row r="590" spans="1:7" x14ac:dyDescent="0.35">
      <c r="A590" s="333" t="s">
        <v>2697</v>
      </c>
      <c r="B590" s="350" t="s">
        <v>606</v>
      </c>
      <c r="C590" s="305" t="s">
        <v>83</v>
      </c>
      <c r="D590" s="366" t="s">
        <v>83</v>
      </c>
      <c r="E590" s="351"/>
      <c r="F590" s="354" t="str">
        <f t="shared" si="37"/>
        <v/>
      </c>
      <c r="G590" s="354" t="str">
        <f t="shared" si="38"/>
        <v/>
      </c>
    </row>
    <row r="591" spans="1:7" x14ac:dyDescent="0.35">
      <c r="A591" s="333" t="s">
        <v>2698</v>
      </c>
      <c r="B591" s="350" t="s">
        <v>606</v>
      </c>
      <c r="C591" s="305" t="s">
        <v>83</v>
      </c>
      <c r="D591" s="315" t="s">
        <v>83</v>
      </c>
      <c r="E591" s="351"/>
      <c r="F591" s="354" t="str">
        <f t="shared" si="37"/>
        <v/>
      </c>
      <c r="G591" s="354" t="str">
        <f t="shared" si="38"/>
        <v/>
      </c>
    </row>
    <row r="592" spans="1:7" x14ac:dyDescent="0.35">
      <c r="A592" s="333" t="s">
        <v>2699</v>
      </c>
      <c r="B592" s="350" t="s">
        <v>606</v>
      </c>
      <c r="C592" s="305" t="s">
        <v>83</v>
      </c>
      <c r="D592" s="315" t="s">
        <v>83</v>
      </c>
      <c r="E592" s="351"/>
      <c r="F592" s="354" t="str">
        <f t="shared" si="37"/>
        <v/>
      </c>
      <c r="G592" s="354" t="str">
        <f t="shared" si="38"/>
        <v/>
      </c>
    </row>
    <row r="593" spans="1:7" x14ac:dyDescent="0.35">
      <c r="A593" s="333" t="s">
        <v>2700</v>
      </c>
      <c r="B593" s="350" t="s">
        <v>606</v>
      </c>
      <c r="C593" s="305" t="s">
        <v>83</v>
      </c>
      <c r="D593" s="315" t="s">
        <v>83</v>
      </c>
      <c r="E593" s="351"/>
      <c r="F593" s="354" t="str">
        <f t="shared" si="37"/>
        <v/>
      </c>
      <c r="G593" s="354" t="str">
        <f t="shared" si="38"/>
        <v/>
      </c>
    </row>
    <row r="594" spans="1:7" x14ac:dyDescent="0.35">
      <c r="A594" s="333" t="s">
        <v>2701</v>
      </c>
      <c r="B594" s="350" t="s">
        <v>606</v>
      </c>
      <c r="C594" s="305" t="s">
        <v>83</v>
      </c>
      <c r="D594" s="315" t="s">
        <v>83</v>
      </c>
      <c r="E594" s="351"/>
      <c r="F594" s="354" t="str">
        <f t="shared" si="37"/>
        <v/>
      </c>
      <c r="G594" s="354" t="str">
        <f t="shared" si="38"/>
        <v/>
      </c>
    </row>
    <row r="595" spans="1:7" x14ac:dyDescent="0.35">
      <c r="A595" s="333" t="s">
        <v>2702</v>
      </c>
      <c r="B595" s="350" t="s">
        <v>606</v>
      </c>
      <c r="C595" s="305" t="s">
        <v>83</v>
      </c>
      <c r="D595" s="315" t="s">
        <v>83</v>
      </c>
      <c r="E595" s="351"/>
      <c r="F595" s="354" t="str">
        <f t="shared" si="37"/>
        <v/>
      </c>
      <c r="G595" s="354" t="str">
        <f t="shared" si="38"/>
        <v/>
      </c>
    </row>
    <row r="596" spans="1:7" x14ac:dyDescent="0.35">
      <c r="A596" s="333" t="s">
        <v>2703</v>
      </c>
      <c r="B596" s="350" t="s">
        <v>606</v>
      </c>
      <c r="C596" s="305" t="s">
        <v>83</v>
      </c>
      <c r="D596" s="315" t="s">
        <v>83</v>
      </c>
      <c r="E596" s="351"/>
      <c r="F596" s="354" t="str">
        <f t="shared" si="37"/>
        <v/>
      </c>
      <c r="G596" s="354" t="str">
        <f t="shared" si="38"/>
        <v/>
      </c>
    </row>
    <row r="597" spans="1:7" x14ac:dyDescent="0.35">
      <c r="A597" s="333" t="s">
        <v>2704</v>
      </c>
      <c r="B597" s="350" t="s">
        <v>2094</v>
      </c>
      <c r="C597" s="305" t="s">
        <v>83</v>
      </c>
      <c r="D597" s="315" t="s">
        <v>83</v>
      </c>
      <c r="E597" s="351"/>
      <c r="F597" s="354" t="str">
        <f t="shared" si="37"/>
        <v/>
      </c>
      <c r="G597" s="354" t="str">
        <f t="shared" si="38"/>
        <v/>
      </c>
    </row>
    <row r="598" spans="1:7" x14ac:dyDescent="0.35">
      <c r="A598" s="333" t="s">
        <v>2705</v>
      </c>
      <c r="B598" s="350" t="s">
        <v>148</v>
      </c>
      <c r="C598" s="305">
        <f>SUM(C580:C597)</f>
        <v>0</v>
      </c>
      <c r="D598" s="315">
        <f>SUM(D580:D597)</f>
        <v>0</v>
      </c>
      <c r="E598" s="351"/>
      <c r="F598" s="354" t="str">
        <f t="shared" si="37"/>
        <v/>
      </c>
      <c r="G598" s="354" t="str">
        <f t="shared" si="38"/>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2025-07-28T08:15:43Z</dcterms:modified>
</cp:coreProperties>
</file>