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D59D33B3-1900-4058-A5C9-AF9901019712}" xr6:coauthVersionLast="36" xr6:coauthVersionMax="36" xr10:uidLastSave="{00000000-0000-0000-0000-000000000000}"/>
  <bookViews>
    <workbookView xWindow="29580" yWindow="300" windowWidth="20730" windowHeight="11040" tabRatio="832"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1">Introduction!$B$2:$J$40</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D241" i="9" l="1"/>
  <c r="C180" i="9" l="1"/>
  <c r="D190" i="9" l="1"/>
  <c r="C36" i="9"/>
  <c r="C81" i="8"/>
  <c r="C71" i="8"/>
  <c r="C70" i="8"/>
  <c r="C79" i="8"/>
  <c r="C72" i="8"/>
  <c r="C66" i="8"/>
  <c r="F100" i="9" l="1"/>
  <c r="F101" i="9"/>
  <c r="F102" i="9"/>
  <c r="F103" i="9"/>
  <c r="F104" i="9"/>
  <c r="F105" i="9"/>
  <c r="F106" i="9"/>
  <c r="F107" i="9"/>
  <c r="F108" i="9"/>
  <c r="F109" i="9"/>
  <c r="F110" i="9"/>
  <c r="F111" i="9"/>
  <c r="F112" i="9"/>
  <c r="F113" i="9"/>
  <c r="F114" i="9"/>
  <c r="F99" i="9"/>
  <c r="F171" i="9" l="1"/>
  <c r="F172" i="9"/>
  <c r="F173" i="9"/>
  <c r="F174" i="9"/>
  <c r="F170" i="9"/>
  <c r="F151" i="9"/>
  <c r="F150" i="9"/>
  <c r="F28" i="9"/>
  <c r="C234" i="8"/>
  <c r="C222" i="8"/>
  <c r="C180" i="8" l="1"/>
  <c r="D154" i="8"/>
  <c r="C154" i="8" l="1"/>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D100" i="8"/>
  <c r="C100" i="8"/>
  <c r="D77" i="8"/>
  <c r="G80" i="8" s="1"/>
  <c r="C77" i="8"/>
  <c r="C58" i="8"/>
  <c r="F73" i="8" l="1"/>
  <c r="F70" i="8"/>
  <c r="F71" i="8"/>
  <c r="F56" i="8"/>
  <c r="F53" i="8"/>
  <c r="G124" i="1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C126" i="8" s="1"/>
  <c r="F60" i="8"/>
  <c r="F63" i="8"/>
  <c r="F59" i="8"/>
  <c r="F64"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G103" i="8"/>
  <c r="G99" i="8"/>
  <c r="G95" i="8"/>
  <c r="G98" i="8"/>
  <c r="G94" i="8"/>
  <c r="G97" i="8"/>
  <c r="G93" i="8"/>
  <c r="G96" i="8"/>
  <c r="F93" i="8"/>
  <c r="F179" i="8"/>
  <c r="F149" i="10"/>
  <c r="G25" i="10"/>
  <c r="G28" i="10"/>
  <c r="G32" i="10"/>
  <c r="F33" i="10"/>
  <c r="G24" i="10"/>
  <c r="F29" i="10"/>
  <c r="G33" i="10"/>
  <c r="F25" i="10"/>
  <c r="G29" i="10"/>
  <c r="G36" i="10"/>
  <c r="F57" i="8"/>
  <c r="F75" i="8"/>
  <c r="F79" i="8"/>
  <c r="F86" i="8"/>
  <c r="F72" i="8"/>
  <c r="F76" i="8"/>
  <c r="F80" i="8"/>
  <c r="F87"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28" i="8" l="1"/>
  <c r="C127" i="8"/>
  <c r="G144" i="11"/>
  <c r="F223" i="8"/>
  <c r="F219" i="8"/>
  <c r="F227" i="8"/>
  <c r="F225" i="8"/>
  <c r="F221" i="8"/>
  <c r="F218" i="8"/>
  <c r="F226" i="8"/>
  <c r="F224" i="8"/>
  <c r="F222" i="8"/>
  <c r="F217" i="8"/>
  <c r="D45" i="8"/>
  <c r="F16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133" i="8" l="1"/>
  <c r="F130" i="8"/>
  <c r="F122" i="8"/>
  <c r="F114" i="8"/>
  <c r="F119" i="8"/>
  <c r="F112" i="8"/>
  <c r="F128" i="8"/>
  <c r="F126" i="8"/>
  <c r="F118" i="8"/>
  <c r="F123" i="8"/>
  <c r="F115" i="8"/>
  <c r="F131" i="8"/>
  <c r="F136" i="8"/>
  <c r="F124" i="8"/>
  <c r="F121" i="8"/>
  <c r="F135" i="8"/>
  <c r="F134" i="8"/>
  <c r="F120" i="8"/>
  <c r="F125" i="8"/>
  <c r="F117" i="8"/>
  <c r="F129" i="8"/>
  <c r="F132" i="8"/>
  <c r="F116" i="8"/>
  <c r="F113" i="8"/>
  <c r="F220" i="8"/>
  <c r="F127" i="8" l="1"/>
</calcChain>
</file>

<file path=xl/sharedStrings.xml><?xml version="1.0" encoding="utf-8"?>
<sst xmlns="http://schemas.openxmlformats.org/spreadsheetml/2006/main" count="2689" uniqueCount="1633">
  <si>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</si>
  <si>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</si>
  <si>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</si>
  <si>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</si>
  <si>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</si>
  <si>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</si>
  <si>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</si>
  <si>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</si>
  <si>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</si>
  <si>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</si>
  <si>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</si>
  <si>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</si>
  <si>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</si>
  <si>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</si>
  <si>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</si>
  <si>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</si>
  <si>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</si>
  <si>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</si>
  <si>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</si>
  <si>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</si>
  <si>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</si>
  <si>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</si>
  <si>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</si>
  <si>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</si>
  <si>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</si>
  <si>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</si>
  <si>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</si>
  <si>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</si>
  <si>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</si>
  <si>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</si>
  <si>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</si>
  <si>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</si>
  <si>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</si>
  <si>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</si>
  <si>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</si>
  <si>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</si>
  <si>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</si>
  <si>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</si>
  <si>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</si>
  <si>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</si>
  <si>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</si>
  <si>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</si>
  <si>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</si>
  <si>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</si>
  <si>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</si>
  <si>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</si>
  <si>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</si>
  <si>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</si>
  <si>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</si>
  <si>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</si>
  <si>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</si>
  <si>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</si>
  <si>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</si>
  <si>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</si>
  <si>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</si>
  <si>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</si>
  <si>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</si>
  <si>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</si>
  <si>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</si>
  <si>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</si>
  <si>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</si>
  <si>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</si>
  <si>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</si>
  <si>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</si>
  <si>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</si>
  <si>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</si>
  <si>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</si>
  <si>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</si>
  <si>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</si>
  <si>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</si>
  <si>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</si>
  <si>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</si>
  <si>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</si>
  <si>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</si>
  <si>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</si>
  <si>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</si>
  <si>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</si>
  <si>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</si>
  <si>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</si>
  <si>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</si>
  <si>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</si>
  <si>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</si>
  <si>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</si>
  <si>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</si>
  <si>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</si>
  <si>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</si>
  <si>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</si>
  <si>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</si>
  <si>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</si>
  <si>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</si>
  <si>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</si>
  <si>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</si>
  <si>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</si>
  <si>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</si>
  <si>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</si>
  <si>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</si>
  <si>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</si>
  <si>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</si>
  <si>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</si>
  <si>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</si>
  <si>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</si>
  <si>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</si>
  <si>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</si>
  <si>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</si>
  <si>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</si>
  <si>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</si>
  <si>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</si>
  <si>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</si>
  <si>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</si>
  <si>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</si>
  <si>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</si>
  <si>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</si>
  <si>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</si>
  <si>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</si>
  <si>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</si>
  <si>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</si>
  <si>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</si>
  <si>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</si>
  <si>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</si>
  <si>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</si>
  <si>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</si>
  <si>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</si>
  <si>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</si>
  <si>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</si>
  <si>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</si>
  <si>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</si>
  <si>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</si>
  <si>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</si>
  <si>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</si>
  <si>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</si>
  <si>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</si>
  <si>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</si>
  <si>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</si>
  <si>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</si>
  <si>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</si>
  <si>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</si>
  <si>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</si>
  <si>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</si>
  <si>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</si>
  <si>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</si>
  <si>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</si>
  <si>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</si>
  <si>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</si>
  <si>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</si>
  <si>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</si>
  <si>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</si>
  <si>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</si>
  <si>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</si>
  <si>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</si>
  <si>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</si>
  <si>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</si>
  <si>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</si>
  <si>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</si>
  <si>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</si>
  <si>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</si>
  <si>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</si>
  <si>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</si>
  <si>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</si>
  <si>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</si>
  <si>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</si>
  <si>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</si>
  <si>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</si>
  <si>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</si>
  <si>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</si>
  <si>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</si>
  <si>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</si>
  <si>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</si>
  <si>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</si>
  <si>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</si>
  <si>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</si>
  <si>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</si>
  <si>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</si>
  <si>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</si>
  <si>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</si>
  <si>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</si>
  <si>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</si>
  <si>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</si>
  <si>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</si>
  <si>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</si>
  <si>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</si>
  <si>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</si>
  <si>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</si>
  <si>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</si>
  <si>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</si>
  <si>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</si>
  <si>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</si>
  <si>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</si>
  <si>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</si>
  <si>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</si>
  <si>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</si>
  <si>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</si>
  <si>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</si>
  <si>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</si>
  <si>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</si>
  <si>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</si>
  <si>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</si>
  <si>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</si>
  <si>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</si>
  <si>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</si>
  <si>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</si>
  <si>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</si>
  <si>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</si>
  <si>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</si>
  <si>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</si>
  <si>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</si>
  <si>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</si>
  <si>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</si>
  <si>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</si>
  <si>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</si>
  <si>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</si>
  <si>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</si>
  <si>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</si>
  <si>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</si>
  <si>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</si>
  <si>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</si>
  <si>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</si>
  <si>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</si>
  <si>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</si>
  <si>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</si>
  <si>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</si>
  <si>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</si>
  <si>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</si>
  <si>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</si>
  <si>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</si>
  <si>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</si>
  <si>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</si>
  <si>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</si>
  <si>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</si>
  <si>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</si>
  <si>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</si>
  <si>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</si>
  <si>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</si>
  <si>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</si>
  <si>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</si>
  <si>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</si>
  <si>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</si>
  <si>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</si>
  <si>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</si>
  <si>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</si>
  <si>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</si>
  <si>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</si>
  <si>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</si>
  <si>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</si>
  <si>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</si>
  <si>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</si>
  <si>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</si>
  <si>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</si>
  <si>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</si>
  <si>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</si>
  <si>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</si>
  <si>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</si>
  <si>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</si>
  <si>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</si>
  <si>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</si>
  <si>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</si>
  <si>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</si>
  <si>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</si>
  <si>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</si>
  <si>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</si>
  <si>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</si>
  <si>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</si>
  <si>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</si>
  <si>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</si>
  <si>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</si>
  <si>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</si>
  <si>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</si>
  <si>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</si>
  <si>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</si>
  <si>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</si>
  <si>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</si>
  <si>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</si>
  <si>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</si>
  <si>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</si>
  <si>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</si>
  <si>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</si>
  <si>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</si>
  <si>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</si>
  <si>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</si>
  <si>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</si>
  <si>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</si>
  <si>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</si>
  <si>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</si>
  <si>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</si>
  <si>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</si>
  <si>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</si>
  <si>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</si>
  <si>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</si>
  <si>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</si>
  <si>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</si>
  <si>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</si>
  <si>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</si>
  <si>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</si>
  <si>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</si>
  <si>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</si>
  <si>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</si>
  <si>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</si>
  <si>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</si>
  <si>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</si>
  <si>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</si>
  <si>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</si>
  <si>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</si>
  <si>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</si>
  <si>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</si>
  <si>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</si>
  <si>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</si>
  <si>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</si>
  <si>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</si>
  <si>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</si>
  <si>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</si>
  <si>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</si>
  <si>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</si>
  <si>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</si>
  <si>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</si>
  <si>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</si>
  <si>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</si>
  <si>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</si>
  <si>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</si>
  <si>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</si>
  <si>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</si>
  <si>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</si>
  <si>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</si>
  <si>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</si>
  <si>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</si>
  <si>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</si>
  <si>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</si>
  <si>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</si>
  <si>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</si>
  <si>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</si>
  <si>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</si>
  <si>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</si>
  <si>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</si>
  <si>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</si>
  <si>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</si>
  <si>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</si>
  <si>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</si>
  <si>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</si>
  <si>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</si>
  <si>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</si>
  <si>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</si>
  <si>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</si>
  <si>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</si>
  <si>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</si>
  <si>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</si>
  <si>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</si>
  <si>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</si>
  <si>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</si>
  <si>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</si>
  <si>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</si>
  <si>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</si>
  <si>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</si>
  <si>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</si>
  <si>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</si>
  <si>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</si>
  <si>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</si>
  <si>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</si>
  <si>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</si>
  <si>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</si>
  <si>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</si>
  <si>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</si>
  <si>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</si>
  <si>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</si>
  <si>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</si>
  <si>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</si>
  <si>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</si>
  <si>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</si>
  <si>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</si>
  <si>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</si>
  <si>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</si>
  <si>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</si>
  <si>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</si>
  <si>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</si>
  <si>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</si>
  <si>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</si>
  <si>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</si>
  <si>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</si>
  <si>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</si>
  <si>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</si>
  <si>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</si>
  <si>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</si>
  <si>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</si>
  <si>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</si>
  <si>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</si>
  <si>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</si>
  <si>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</si>
  <si>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</si>
  <si>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</si>
  <si>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</si>
  <si>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</si>
  <si>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</si>
  <si>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</si>
  <si>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</si>
  <si>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</si>
  <si>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</si>
  <si>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</si>
  <si>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</si>
  <si>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</si>
  <si>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</si>
  <si>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</si>
  <si>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</si>
  <si>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</si>
  <si>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</si>
  <si>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</si>
  <si>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</si>
  <si>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</si>
  <si>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</si>
  <si>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</si>
  <si>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</si>
  <si>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</si>
  <si>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</si>
  <si>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</si>
  <si>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</si>
  <si>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</si>
  <si>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</si>
  <si>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</si>
  <si>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</si>
  <si>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</si>
  <si>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</si>
  <si>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</si>
  <si>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</si>
  <si>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</si>
  <si>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</si>
  <si>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</si>
  <si>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</si>
  <si>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</si>
  <si>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</si>
  <si>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</si>
  <si>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</si>
  <si>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</si>
  <si>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</si>
  <si>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</si>
  <si>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</si>
  <si>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</si>
  <si>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</si>
  <si>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</si>
  <si>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</si>
  <si>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</si>
  <si>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</si>
  <si>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</si>
  <si>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</si>
  <si>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</si>
  <si>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</si>
  <si>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</si>
  <si>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</si>
  <si>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</si>
  <si>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</si>
  <si>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</si>
  <si>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</si>
  <si>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</si>
  <si>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</si>
  <si>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</si>
  <si>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</si>
  <si>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</si>
  <si>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</si>
  <si>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</si>
  <si>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</si>
  <si>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</si>
  <si>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</si>
  <si>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</si>
  <si>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</si>
  <si>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</si>
  <si>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</si>
  <si>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</si>
  <si>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</si>
  <si>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</si>
  <si>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</si>
  <si>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</si>
  <si>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</si>
  <si>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</si>
  <si>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</si>
  <si>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</si>
  <si>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</si>
  <si>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</si>
  <si>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</si>
  <si>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</si>
  <si>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</si>
  <si>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</si>
  <si>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</si>
  <si>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</si>
  <si>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</si>
  <si>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</si>
  <si>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</si>
  <si>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</si>
  <si>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</si>
  <si>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</si>
  <si>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</si>
  <si>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</si>
  <si>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</si>
  <si>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</si>
  <si>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</si>
  <si>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</si>
  <si>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</si>
  <si>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</si>
  <si>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</si>
  <si>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</si>
  <si>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</si>
  <si>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</si>
  <si>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</si>
  <si>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</si>
  <si>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</si>
  <si>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</si>
  <si>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</si>
  <si>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</si>
  <si>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</si>
  <si>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</si>
  <si>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</si>
  <si>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</si>
  <si>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</si>
  <si>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</si>
  <si>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</si>
  <si>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</si>
  <si>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</si>
  <si>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</si>
  <si>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</si>
  <si>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</si>
  <si>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</si>
  <si>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</si>
  <si>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</si>
  <si>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</si>
  <si>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</si>
  <si>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</si>
  <si>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</si>
  <si>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</si>
  <si>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</si>
  <si>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</si>
  <si>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</si>
  <si>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</si>
  <si>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</si>
  <si>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</si>
  <si>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</si>
  <si>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</si>
  <si>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</si>
  <si>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</si>
  <si>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</si>
  <si>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</si>
  <si>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</si>
  <si>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</si>
  <si>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</si>
  <si>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</si>
  <si>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</si>
  <si>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</si>
  <si>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</si>
  <si>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</si>
  <si>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</si>
  <si>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</si>
  <si>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</si>
  <si>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</si>
  <si>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</si>
  <si>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</si>
  <si>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</si>
  <si>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</si>
  <si>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</si>
  <si>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</si>
  <si>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</si>
  <si>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</si>
  <si>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</si>
  <si>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</si>
  <si>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</si>
  <si>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</si>
  <si>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</si>
  <si>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</si>
  <si>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</si>
  <si>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</si>
  <si>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</si>
  <si>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</si>
  <si>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</si>
  <si>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</si>
  <si>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</si>
  <si>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</si>
  <si>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</si>
  <si>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</si>
  <si>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</si>
  <si>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</si>
  <si>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</si>
  <si>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</si>
  <si>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</si>
  <si>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</si>
  <si>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</si>
  <si>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</si>
  <si>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</si>
  <si>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</si>
  <si>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</si>
  <si>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</si>
  <si>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</si>
  <si>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</si>
  <si>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</si>
  <si>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</si>
  <si>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</si>
  <si>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</si>
  <si>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</si>
  <si>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</si>
  <si>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</si>
  <si>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</si>
  <si>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</si>
  <si>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</si>
  <si>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</si>
  <si>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</si>
  <si>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</si>
  <si>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</si>
  <si>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</si>
  <si>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</si>
  <si>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</si>
  <si>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</si>
  <si>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</si>
  <si>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</si>
  <si>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</si>
  <si>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</si>
  <si>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</si>
  <si>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</si>
  <si>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</si>
  <si>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</si>
  <si>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</si>
  <si>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</si>
  <si>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</si>
  <si>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</si>
  <si>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</si>
  <si>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</si>
  <si>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</si>
  <si>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</si>
  <si>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</si>
  <si>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</si>
  <si>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</si>
  <si>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</si>
  <si>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</si>
  <si>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</si>
  <si>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</si>
  <si>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</si>
  <si>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</si>
  <si>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</si>
  <si>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</si>
  <si>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</si>
  <si>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</si>
  <si>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</si>
  <si>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</si>
  <si>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</si>
  <si>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</si>
  <si>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</si>
  <si>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</si>
  <si>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</si>
  <si>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</si>
  <si>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</si>
  <si>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</si>
  <si>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</si>
  <si>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</si>
  <si>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</si>
  <si>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</si>
  <si>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</si>
  <si>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</si>
  <si>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</si>
  <si>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</si>
  <si>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</si>
  <si>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</si>
  <si>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</si>
  <si>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</si>
  <si>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</si>
  <si>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</si>
  <si>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</si>
  <si>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</si>
  <si>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</si>
  <si>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</si>
  <si>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</si>
  <si>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</si>
  <si>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</si>
  <si>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</si>
  <si>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</si>
  <si>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</si>
  <si>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</si>
  <si>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</si>
  <si>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</si>
  <si>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</si>
  <si>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</si>
  <si>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</si>
  <si>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</si>
  <si>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</si>
  <si>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</si>
  <si>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</si>
  <si>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</si>
  <si>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</si>
  <si>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</si>
  <si>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</si>
  <si>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</si>
  <si>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</si>
  <si>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</si>
  <si>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</si>
  <si>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</si>
  <si>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</si>
  <si>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</si>
  <si>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</si>
  <si>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</si>
  <si>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</si>
  <si>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</si>
  <si>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</si>
  <si>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</si>
  <si>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</si>
  <si>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</si>
  <si>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</si>
  <si>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</si>
  <si>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</si>
  <si>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</si>
  <si>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</si>
  <si>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</si>
  <si>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</si>
  <si>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</si>
  <si>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</si>
  <si>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</si>
  <si>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</si>
  <si>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</si>
  <si>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</si>
  <si>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</si>
  <si>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</si>
  <si>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</si>
  <si>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</si>
  <si>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</si>
  <si>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</si>
  <si>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</si>
  <si>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</si>
  <si>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</si>
  <si>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</si>
  <si>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</si>
  <si>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</si>
  <si>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</si>
  <si>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</si>
  <si>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</si>
  <si>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</si>
  <si>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</si>
  <si>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</si>
  <si>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</si>
  <si>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</si>
  <si>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</si>
  <si>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</si>
  <si>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</si>
  <si>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</si>
  <si>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</si>
  <si>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</si>
  <si>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</si>
  <si>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</si>
  <si>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</si>
  <si>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</si>
  <si>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</si>
  <si>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</si>
  <si>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</si>
  <si>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</si>
  <si>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</si>
  <si>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</si>
  <si>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</si>
  <si>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</si>
  <si>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</si>
  <si>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</si>
  <si>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</si>
  <si>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</si>
  <si>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</si>
  <si>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</si>
  <si>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</si>
  <si>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</si>
  <si>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</si>
  <si>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</si>
  <si>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</si>
  <si>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</si>
  <si>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</si>
  <si>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</si>
  <si>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</si>
  <si>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</si>
  <si>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</si>
  <si>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</si>
  <si>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</si>
  <si>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</si>
  <si>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</si>
  <si>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</si>
  <si>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</si>
  <si>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</si>
  <si>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</si>
  <si>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</si>
  <si>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</si>
  <si>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</si>
  <si>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</si>
  <si>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</si>
  <si>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</si>
  <si>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</si>
  <si>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</si>
  <si>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</si>
  <si>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</si>
  <si>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</si>
  <si>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</si>
  <si>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</si>
  <si>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</si>
  <si>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</si>
  <si>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</si>
  <si>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</si>
  <si>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</si>
  <si>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</si>
  <si>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</si>
  <si>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</si>
  <si>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</si>
  <si>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</si>
  <si>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</si>
  <si>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</si>
  <si>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</si>
  <si>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</si>
  <si>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</si>
  <si>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</si>
  <si>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</si>
  <si>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</si>
  <si>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</si>
  <si>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</si>
  <si>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</si>
  <si>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</si>
  <si>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</si>
  <si>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</si>
  <si>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</si>
  <si>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</si>
  <si>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</si>
  <si>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</si>
  <si>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</si>
  <si>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</si>
  <si>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</si>
  <si>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</si>
  <si>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</si>
  <si>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</si>
  <si>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</si>
  <si>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</si>
  <si>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</si>
  <si>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</si>
  <si>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</si>
  <si>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</si>
  <si>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</si>
  <si>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</si>
  <si>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</si>
  <si>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</si>
  <si>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</si>
  <si>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</si>
  <si>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</si>
  <si>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</si>
  <si>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</si>
  <si>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</si>
  <si>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</si>
  <si>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</si>
  <si>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</si>
  <si>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</si>
  <si>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</si>
  <si>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</si>
  <si>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</si>
  <si>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</si>
  <si>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</si>
  <si>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</si>
  <si>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</si>
  <si>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</si>
  <si>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</si>
  <si>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</si>
  <si>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</si>
  <si>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</si>
  <si>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</si>
  <si>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</si>
  <si>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</si>
  <si>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</si>
  <si>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</si>
  <si>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</si>
  <si>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</si>
  <si>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</si>
  <si>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</si>
  <si>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</si>
  <si>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</si>
  <si>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</si>
  <si>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</si>
  <si>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</si>
  <si>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</si>
  <si>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</si>
  <si>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</si>
  <si>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</si>
  <si>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</si>
  <si>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</si>
  <si>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</si>
  <si>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</si>
  <si>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</si>
  <si>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</si>
  <si>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</si>
  <si>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</si>
  <si>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</si>
  <si>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</si>
  <si>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</si>
  <si>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</si>
  <si>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</si>
  <si>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</si>
  <si>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</si>
  <si>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</si>
  <si>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</si>
  <si>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</si>
  <si>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</si>
  <si>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</si>
  <si>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</si>
  <si>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</si>
  <si>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</si>
  <si>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</si>
  <si>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</si>
  <si>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</si>
  <si>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</si>
  <si>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</si>
  <si>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</si>
  <si>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</si>
  <si>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</si>
  <si>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</si>
  <si>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</si>
  <si>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</si>
  <si>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</si>
  <si>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</si>
  <si>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</si>
  <si>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</si>
  <si>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</si>
  <si>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</si>
  <si>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</si>
  <si>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</si>
  <si>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</si>
  <si>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</si>
  <si>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</si>
  <si>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</si>
  <si>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</si>
  <si>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</si>
  <si>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</si>
  <si>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</si>
  <si>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</si>
  <si>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</si>
  <si>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</si>
  <si>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</si>
  <si>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</si>
  <si>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</si>
  <si>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</si>
  <si>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</si>
  <si>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</si>
  <si>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</si>
  <si>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</si>
  <si>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</si>
  <si>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</si>
  <si>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</si>
  <si>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</si>
  <si>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</si>
  <si>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</si>
  <si>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</si>
  <si>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</si>
  <si>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</si>
  <si>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</si>
  <si>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</si>
  <si>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</si>
  <si>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</si>
  <si>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</si>
  <si>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</si>
  <si>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</si>
  <si>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</si>
  <si>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</si>
  <si>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</si>
  <si>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</si>
  <si>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</si>
  <si>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</si>
  <si>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</si>
  <si>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</si>
  <si>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</si>
  <si>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</si>
  <si>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</si>
  <si>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</si>
  <si>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</si>
  <si>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</si>
  <si>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</si>
  <si>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</si>
  <si>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</si>
  <si>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</si>
  <si>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</si>
  <si>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</si>
  <si>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</si>
  <si>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</si>
  <si>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</si>
  <si>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</si>
  <si>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</si>
  <si>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</si>
  <si>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</si>
  <si>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</si>
  <si>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</si>
  <si>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</si>
  <si>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</si>
  <si>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</si>
  <si>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</si>
  <si>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</si>
  <si>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</si>
  <si>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</si>
  <si>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</si>
  <si>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</si>
  <si>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</si>
  <si>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</si>
  <si>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</si>
  <si>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</si>
  <si>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</si>
  <si>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</si>
  <si>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</si>
  <si>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</si>
  <si>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</si>
  <si>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</si>
  <si>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</si>
  <si>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</si>
  <si>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</si>
  <si>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</si>
  <si>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</si>
  <si>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</si>
  <si>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</si>
  <si>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</si>
  <si>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</si>
  <si>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</si>
  <si>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</si>
  <si>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</si>
  <si>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</si>
  <si>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</si>
  <si>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</si>
  <si>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</si>
  <si>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</si>
  <si>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</si>
  <si>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</si>
  <si>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</si>
  <si>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</si>
  <si>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</si>
  <si>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</si>
  <si>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</si>
  <si>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</si>
  <si>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</si>
  <si>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</si>
  <si>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</si>
  <si>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</si>
  <si>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</si>
  <si>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</si>
  <si>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</si>
  <si>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</si>
  <si>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</si>
  <si>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</si>
  <si>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</si>
  <si>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</si>
  <si>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</si>
  <si>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</si>
  <si>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</si>
  <si>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</si>
  <si>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</si>
  <si>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</si>
  <si>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</si>
  <si>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</si>
  <si>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</si>
  <si>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</si>
  <si>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</si>
  <si>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</si>
  <si>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</si>
  <si>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</si>
  <si>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</si>
  <si>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</si>
  <si>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</si>
  <si>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</si>
  <si>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</si>
  <si>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</si>
  <si>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</si>
  <si>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</si>
  <si>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</si>
  <si>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</si>
  <si>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</si>
  <si>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</si>
  <si>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</si>
  <si>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</si>
  <si>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</si>
  <si>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</si>
  <si>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</si>
  <si>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</si>
  <si>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</si>
  <si>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</si>
  <si>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</si>
  <si>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</si>
  <si>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</si>
  <si>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</si>
  <si>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</si>
  <si>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</si>
  <si>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</si>
  <si>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</si>
  <si>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</si>
  <si>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</si>
  <si>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</si>
  <si>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</si>
  <si>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</si>
  <si>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</si>
  <si>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</si>
  <si>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</si>
  <si>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</si>
  <si>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</si>
  <si>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</si>
  <si>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</si>
  <si>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</si>
  <si>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</si>
  <si>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</si>
  <si>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</si>
  <si>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</si>
  <si>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</si>
  <si>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</si>
  <si>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</si>
  <si>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</si>
  <si>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</si>
  <si>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</si>
  <si>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</si>
  <si>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</si>
  <si>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</si>
  <si>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</si>
  <si>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</si>
  <si>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</si>
  <si>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</si>
  <si>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</si>
  <si>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</si>
  <si>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</si>
  <si>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</si>
  <si>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</si>
  <si>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</si>
  <si>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</si>
  <si>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</si>
  <si>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</si>
  <si>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</si>
  <si>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</si>
  <si>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</si>
  <si>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</si>
  <si>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</si>
  <si>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</si>
  <si>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</si>
  <si>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</si>
  <si>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</si>
  <si>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</si>
  <si>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</si>
  <si>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</si>
  <si>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</si>
  <si>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</si>
  <si>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</si>
  <si>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</si>
  <si>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</si>
  <si>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</si>
  <si>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</si>
  <si>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</si>
  <si>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</si>
  <si>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</si>
  <si>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</si>
  <si>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</si>
  <si>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</si>
  <si>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</si>
  <si>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</si>
  <si>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</si>
  <si>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</si>
  <si>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</si>
  <si>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</si>
  <si>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</si>
  <si>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</si>
  <si>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</si>
  <si>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</si>
  <si>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</si>
  <si>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</si>
  <si>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</si>
  <si>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</si>
  <si>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</si>
  <si>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</si>
  <si>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</si>
  <si>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</si>
  <si>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</si>
  <si>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</si>
  <si>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</si>
  <si>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</si>
  <si>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</si>
  <si>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</si>
  <si>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</si>
  <si>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</si>
  <si>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</si>
  <si>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</si>
  <si>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</si>
  <si>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</si>
  <si>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</si>
  <si>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</si>
  <si>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</si>
  <si>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</si>
  <si>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</si>
  <si>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</si>
  <si>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</si>
  <si>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</si>
  <si>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</si>
  <si>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</si>
  <si>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</si>
  <si>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</si>
  <si>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</si>
  <si>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</si>
  <si>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</si>
  <si>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</si>
  <si>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</si>
  <si>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</si>
  <si>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</si>
  <si>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</si>
  <si>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</si>
  <si>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</si>
  <si>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</si>
  <si>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</si>
  <si>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</si>
  <si>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</si>
  <si>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</si>
  <si>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</si>
  <si>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</si>
  <si>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</si>
  <si>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</si>
  <si>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</si>
  <si>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</si>
  <si>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</si>
  <si>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</si>
  <si>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</si>
  <si>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</si>
  <si>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</si>
  <si>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</si>
  <si>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</si>
  <si>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</si>
  <si>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</si>
  <si>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</si>
  <si>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</si>
  <si>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</si>
  <si>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</si>
  <si>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</si>
  <si>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</si>
  <si>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</si>
  <si>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</si>
  <si>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</si>
  <si>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</si>
  <si>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</si>
  <si>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</si>
  <si>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</si>
  <si>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</si>
  <si>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</si>
  <si>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</si>
  <si>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</si>
  <si>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</si>
  <si>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</si>
  <si>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</si>
  <si>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</si>
  <si>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</si>
  <si>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</si>
  <si>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</si>
  <si>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</si>
  <si>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</si>
  <si>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</si>
  <si>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</si>
  <si>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</si>
  <si>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</si>
  <si>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</si>
  <si>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</si>
  <si>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</si>
  <si>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</si>
  <si>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</si>
  <si>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</si>
  <si>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</si>
  <si>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</si>
  <si>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</si>
  <si>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</si>
  <si>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</si>
  <si>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</si>
  <si>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</si>
  <si>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</si>
  <si>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</si>
  <si>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</si>
  <si>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</si>
  <si>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</si>
  <si>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</si>
  <si>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</si>
  <si>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</si>
  <si>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</si>
  <si>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</si>
  <si>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</si>
  <si>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</si>
  <si>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</si>
  <si>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</si>
  <si>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</si>
  <si>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</si>
  <si>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</si>
  <si>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</si>
  <si>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</si>
  <si>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</si>
  <si>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</si>
  <si>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</si>
  <si>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</si>
  <si>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</si>
  <si>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</si>
  <si>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</si>
  <si>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</si>
  <si>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</si>
  <si>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</si>
  <si>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</si>
  <si>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</si>
  <si>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</si>
  <si>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</si>
  <si>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</si>
  <si>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</si>
  <si>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</si>
  <si>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</si>
  <si>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</si>
  <si>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</si>
  <si>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</si>
  <si>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</si>
  <si>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</si>
  <si>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</si>
  <si>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</si>
  <si>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</si>
  <si>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</si>
  <si>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</si>
  <si>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</si>
  <si>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</si>
  <si>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</si>
  <si>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</si>
  <si>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</si>
  <si>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</si>
  <si>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</si>
  <si>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</si>
  <si>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</si>
  <si>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</si>
  <si>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</si>
  <si>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</si>
  <si>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</si>
  <si>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</si>
  <si>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</si>
  <si>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</si>
  <si>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</si>
  <si>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</si>
  <si>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</si>
  <si>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</si>
  <si>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</si>
  <si>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</si>
  <si>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</si>
  <si>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</si>
  <si>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</si>
  <si>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</si>
  <si>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</si>
  <si>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</si>
  <si>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</si>
  <si>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</si>
  <si>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</si>
  <si>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</si>
  <si>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</si>
  <si>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</si>
  <si>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</si>
  <si>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</si>
  <si>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</si>
  <si>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</si>
  <si>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</si>
  <si>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</si>
  <si>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</si>
  <si>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</si>
  <si>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</si>
  <si>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</si>
  <si>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</si>
  <si>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</si>
  <si>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</si>
  <si>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</si>
  <si>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</si>
  <si>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</si>
  <si>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</si>
  <si>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</si>
  <si>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</si>
  <si>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</si>
  <si>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</si>
  <si>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</si>
  <si>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</si>
  <si>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</si>
  <si>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</si>
  <si>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</si>
  <si>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</si>
  <si>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</si>
  <si>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</si>
  <si>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</si>
  <si>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</si>
  <si>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</si>
  <si>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</si>
  <si>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</si>
  <si>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</si>
  <si>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</si>
  <si>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</si>
  <si>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</si>
  <si>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</si>
  <si>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</si>
  <si>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</si>
  <si>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</si>
  <si>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</si>
  <si>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</si>
  <si>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</si>
  <si>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</si>
  <si>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</si>
  <si>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</si>
  <si>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</si>
  <si>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</si>
  <si>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</si>
  <si>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</si>
  <si>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</si>
  <si>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</si>
  <si>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</si>
  <si>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</si>
  <si>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</si>
  <si>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</si>
  <si>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</si>
  <si>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</si>
  <si>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</si>
  <si>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</si>
  <si>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</si>
  <si>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</si>
  <si>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</si>
  <si>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</si>
  <si>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</si>
  <si>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</si>
  <si>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</si>
  <si>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</si>
  <si>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</si>
  <si>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</si>
  <si>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</si>
  <si>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</si>
  <si>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</si>
  <si>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</si>
  <si>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</si>
  <si>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</si>
  <si>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</si>
  <si>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</si>
  <si>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</si>
  <si>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</si>
  <si>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</si>
  <si>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</si>
  <si>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</si>
  <si>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</si>
  <si>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</si>
  <si>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</si>
  <si>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</si>
  <si>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</si>
  <si>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</si>
  <si>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</si>
  <si>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</si>
  <si>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</si>
  <si>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</si>
  <si>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</si>
  <si>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</si>
  <si>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</si>
  <si>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</si>
  <si>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</si>
  <si>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</si>
  <si>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</si>
  <si>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</si>
  <si>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</si>
  <si>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</si>
  <si>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</si>
  <si>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</si>
  <si>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</si>
  <si>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</si>
  <si>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</si>
  <si>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</si>
  <si>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</si>
  <si>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</si>
  <si>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</si>
  <si>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</si>
  <si>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</si>
  <si>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</si>
  <si>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</si>
  <si>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</si>
  <si>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</si>
  <si>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</si>
  <si>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</si>
  <si>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</si>
  <si>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</si>
  <si>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</si>
  <si>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</si>
  <si>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</si>
  <si>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</si>
  <si>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</si>
  <si>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</si>
  <si>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</si>
  <si>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</si>
  <si>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</si>
  <si>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</si>
  <si>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</si>
  <si>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</si>
  <si>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</si>
  <si>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</si>
  <si>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</si>
  <si>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</si>
  <si>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</si>
  <si>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</si>
  <si>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</si>
  <si>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</si>
  <si>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</si>
  <si>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</si>
  <si>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</si>
  <si>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</si>
  <si>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</si>
  <si>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</si>
  <si>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</si>
  <si>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</si>
  <si>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</si>
  <si>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</si>
  <si>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</si>
  <si>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</si>
  <si>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</si>
  <si>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</si>
  <si>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</si>
  <si>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</si>
  <si>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</si>
  <si>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</si>
  <si>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</si>
  <si>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</si>
  <si>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</si>
  <si>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</si>
  <si>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</si>
  <si>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</si>
  <si>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</si>
  <si>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</si>
  <si>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</si>
  <si>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</si>
  <si>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</si>
  <si>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</si>
  <si>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</si>
  <si>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</si>
  <si>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</si>
  <si>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</si>
  <si>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</si>
  <si>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</si>
  <si>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</si>
  <si>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</si>
  <si>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</si>
  <si>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</si>
  <si>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</si>
  <si>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</si>
  <si>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</si>
  <si>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</si>
  <si>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</si>
  <si>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</si>
  <si>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</si>
  <si>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</si>
  <si>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</si>
  <si>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</si>
  <si>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</si>
  <si>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</si>
  <si>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</si>
  <si>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</si>
  <si>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</si>
  <si>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</si>
  <si>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</si>
  <si>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</si>
  <si>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</si>
  <si>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</si>
  <si>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</si>
  <si>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</si>
  <si>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</si>
  <si>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</si>
  <si>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</si>
  <si>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</si>
  <si>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</si>
  <si>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</si>
  <si>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</si>
  <si>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</si>
  <si>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</si>
  <si>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</si>
  <si>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</si>
  <si>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</si>
  <si>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</si>
  <si>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</si>
  <si>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</si>
  <si>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</si>
  <si>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</si>
  <si>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</si>
  <si>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</si>
  <si>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</si>
  <si>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</si>
  <si>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</si>
  <si>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</si>
  <si>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</si>
  <si>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</si>
  <si>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</si>
  <si>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</si>
  <si>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</si>
  <si>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</si>
  <si>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</si>
  <si>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</si>
  <si>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</si>
  <si>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</si>
  <si>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</si>
  <si>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</si>
  <si>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</si>
  <si>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</si>
  <si>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</si>
  <si>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</si>
  <si>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</si>
  <si>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</si>
  <si>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</si>
  <si>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</si>
  <si>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</si>
  <si>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</si>
  <si>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</si>
  <si>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</si>
  <si>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</si>
  <si>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</si>
  <si>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</si>
  <si>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</si>
  <si>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</si>
  <si>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</si>
  <si>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</si>
  <si>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</si>
  <si>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</si>
  <si>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</si>
  <si>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</si>
  <si>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</si>
  <si>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</si>
  <si>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</si>
  <si>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</si>
  <si>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</si>
  <si>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</si>
  <si>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</si>
  <si>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</si>
  <si>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</si>
  <si>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</si>
  <si>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</si>
  <si>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</si>
  <si>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</si>
  <si>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</si>
  <si>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</si>
  <si>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</si>
  <si>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</si>
  <si>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</si>
  <si>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</si>
  <si>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</si>
  <si>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</si>
  <si>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</si>
  <si>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</si>
  <si>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Liquidity buffer (mn) - registered in the Cover Pool</t>
  </si>
  <si>
    <t>Net value of derivatives (mn) - registered in the Covered Pool</t>
  </si>
  <si>
    <t>o/w PLN</t>
  </si>
  <si>
    <t>YES, ISIN: XS1508351357, XS1588411188, XS1559882821, XS1690669574, XS1709552696, XS1795407979</t>
  </si>
  <si>
    <t>YES, ISIN: XS1508351357, XS1588411188, XS1690669574, XS1795407979
LCR level 1</t>
  </si>
  <si>
    <t xml:space="preserve">https://www.pkobh.pl/en/investor-relations/polish-covered-bonds-issue-programme/
https://www.pkobh.pl/en/investor-relations/international-covered-bonds-issue-programme/
</t>
  </si>
  <si>
    <t>OC (%) including net value of derivatives, net of NPL</t>
  </si>
  <si>
    <t>≤ PLN 150,000</t>
  </si>
  <si>
    <t>(PLN 150,000 - PLN 250,000]</t>
  </si>
  <si>
    <t>(PLN 250,000 - PLN 500,000]</t>
  </si>
  <si>
    <t>(PLN 500,000 - PLN 1,000,000]</t>
  </si>
  <si>
    <t>&gt; PLN 1,000,000</t>
  </si>
  <si>
    <t>YES, ISIN: PLPKOHP00017, PLPKOHP00025, PLPKOHP00033, PLPKOHP00041, PLPKOHP00058 
PLPKOHP00066, PLPKOHP00074, PLPKOHP00082,  PLPKOHP00090, PLPKOHP00108</t>
  </si>
  <si>
    <t>Reporting Date: [31/10/2018]</t>
  </si>
  <si>
    <t>Cut-off Date: [31/10/2018]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</si>
</sst>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0" sqref="A30"/>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AB21" sqref="AB21"/>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67" t="s">
        <v>1550</v>
      </c>
      <c r="F6" s="167"/>
      <c r="G6" s="167"/>
      <c r="H6" s="7"/>
      <c r="I6" s="7"/>
      <c r="J6" s="8"/>
    </row>
    <row r="7" spans="2:10" ht="26" x14ac:dyDescent="0.35">
      <c r="B7" s="6"/>
      <c r="C7" s="7"/>
      <c r="D7" s="7"/>
      <c r="E7" s="7"/>
      <c r="F7" s="11" t="s">
        <v>579</v>
      </c>
      <c r="G7" s="7"/>
      <c r="H7" s="7"/>
      <c r="I7" s="7"/>
      <c r="J7" s="8"/>
    </row>
    <row r="8" spans="2:10" ht="26" x14ac:dyDescent="0.35">
      <c r="B8" s="6"/>
      <c r="C8" s="7"/>
      <c r="D8" s="7"/>
      <c r="E8" s="7"/>
      <c r="F8" s="11" t="s">
        <v>1581</v>
      </c>
      <c r="G8" s="7"/>
      <c r="H8" s="7"/>
      <c r="I8" s="7"/>
      <c r="J8" s="8"/>
    </row>
    <row r="9" spans="2:10" ht="21" x14ac:dyDescent="0.35">
      <c r="B9" s="6"/>
      <c r="C9" s="7"/>
      <c r="D9" s="7"/>
      <c r="E9" s="7"/>
      <c r="F9" s="12" t="s">
        <v>1631</v>
      </c>
      <c r="G9" s="7"/>
      <c r="H9" s="7"/>
      <c r="I9" s="7"/>
      <c r="J9" s="8"/>
    </row>
    <row r="10" spans="2:10" ht="21" x14ac:dyDescent="0.35">
      <c r="B10" s="6"/>
      <c r="C10" s="7"/>
      <c r="D10" s="7"/>
      <c r="E10" s="7"/>
      <c r="F10" s="12" t="s">
        <v>1632</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0" t="s">
        <v>15</v>
      </c>
      <c r="E24" s="171" t="s">
        <v>16</v>
      </c>
      <c r="F24" s="171"/>
      <c r="G24" s="171"/>
      <c r="H24" s="171"/>
      <c r="I24" s="7"/>
      <c r="J24" s="8"/>
    </row>
    <row r="25" spans="2:10" x14ac:dyDescent="0.35">
      <c r="B25" s="6"/>
      <c r="C25" s="7"/>
      <c r="D25" s="7"/>
      <c r="E25" s="15"/>
      <c r="F25" s="15"/>
      <c r="G25" s="15"/>
      <c r="H25" s="7"/>
      <c r="I25" s="7"/>
      <c r="J25" s="8"/>
    </row>
    <row r="26" spans="2:10" x14ac:dyDescent="0.35">
      <c r="B26" s="6"/>
      <c r="C26" s="7"/>
      <c r="D26" s="170" t="s">
        <v>17</v>
      </c>
      <c r="E26" s="171"/>
      <c r="F26" s="171"/>
      <c r="G26" s="171"/>
      <c r="H26" s="171"/>
      <c r="I26" s="7"/>
      <c r="J26" s="8"/>
    </row>
    <row r="27" spans="2:10" x14ac:dyDescent="0.35">
      <c r="B27" s="6"/>
      <c r="C27" s="7"/>
      <c r="D27" s="16"/>
      <c r="E27" s="16"/>
      <c r="F27" s="16"/>
      <c r="G27" s="16"/>
      <c r="H27" s="16"/>
      <c r="I27" s="7"/>
      <c r="J27" s="8"/>
    </row>
    <row r="28" spans="2:10" x14ac:dyDescent="0.35">
      <c r="B28" s="6"/>
      <c r="C28" s="7"/>
      <c r="D28" s="170" t="s">
        <v>18</v>
      </c>
      <c r="E28" s="171" t="s">
        <v>16</v>
      </c>
      <c r="F28" s="171"/>
      <c r="G28" s="171"/>
      <c r="H28" s="171"/>
      <c r="I28" s="7"/>
      <c r="J28" s="8"/>
    </row>
    <row r="29" spans="2:10" x14ac:dyDescent="0.35">
      <c r="B29" s="6"/>
      <c r="C29" s="7"/>
      <c r="D29" s="16"/>
      <c r="E29" s="16"/>
      <c r="F29" s="16"/>
      <c r="G29" s="16"/>
      <c r="H29" s="16"/>
      <c r="I29" s="7"/>
      <c r="J29" s="8"/>
    </row>
    <row r="30" spans="2:10" x14ac:dyDescent="0.35">
      <c r="B30" s="6"/>
      <c r="C30" s="7"/>
      <c r="D30" s="170" t="s">
        <v>19</v>
      </c>
      <c r="E30" s="171" t="s">
        <v>16</v>
      </c>
      <c r="F30" s="171"/>
      <c r="G30" s="171"/>
      <c r="H30" s="171"/>
      <c r="I30" s="7"/>
      <c r="J30" s="8"/>
    </row>
    <row r="31" spans="2:10" x14ac:dyDescent="0.35">
      <c r="B31" s="6"/>
      <c r="C31" s="7"/>
      <c r="D31" s="16"/>
      <c r="E31" s="16"/>
      <c r="F31" s="16"/>
      <c r="G31" s="16"/>
      <c r="H31" s="16"/>
      <c r="I31" s="7"/>
      <c r="J31" s="8"/>
    </row>
    <row r="32" spans="2:10" x14ac:dyDescent="0.35">
      <c r="B32" s="6"/>
      <c r="C32" s="7"/>
      <c r="D32" s="170" t="s">
        <v>20</v>
      </c>
      <c r="E32" s="171" t="s">
        <v>16</v>
      </c>
      <c r="F32" s="171"/>
      <c r="G32" s="171"/>
      <c r="H32" s="171"/>
      <c r="I32" s="7"/>
      <c r="J32" s="8"/>
    </row>
    <row r="33" spans="2:10" x14ac:dyDescent="0.35">
      <c r="B33" s="6"/>
      <c r="C33" s="7"/>
      <c r="D33" s="15"/>
      <c r="E33" s="15"/>
      <c r="F33" s="15"/>
      <c r="G33" s="15"/>
      <c r="H33" s="15"/>
      <c r="I33" s="7"/>
      <c r="J33" s="8"/>
    </row>
    <row r="34" spans="2:10" x14ac:dyDescent="0.35">
      <c r="B34" s="6"/>
      <c r="C34" s="7"/>
      <c r="D34" s="170" t="s">
        <v>21</v>
      </c>
      <c r="E34" s="171" t="s">
        <v>16</v>
      </c>
      <c r="F34" s="171"/>
      <c r="G34" s="171"/>
      <c r="H34" s="171"/>
      <c r="I34" s="7"/>
      <c r="J34" s="8"/>
    </row>
    <row r="35" spans="2:10" x14ac:dyDescent="0.35">
      <c r="B35" s="6"/>
      <c r="C35" s="7"/>
      <c r="D35" s="7"/>
      <c r="E35" s="7"/>
      <c r="F35" s="7"/>
      <c r="G35" s="7"/>
      <c r="H35" s="7"/>
      <c r="I35" s="7"/>
      <c r="J35" s="8"/>
    </row>
    <row r="36" spans="2:10" x14ac:dyDescent="0.35">
      <c r="B36" s="6"/>
      <c r="C36" s="7"/>
      <c r="D36" s="168" t="s">
        <v>22</v>
      </c>
      <c r="E36" s="169"/>
      <c r="F36" s="169"/>
      <c r="G36" s="169"/>
      <c r="H36" s="169"/>
      <c r="I36" s="7"/>
      <c r="J36" s="8"/>
    </row>
    <row r="37" spans="2:10" x14ac:dyDescent="0.35">
      <c r="B37" s="6"/>
      <c r="C37" s="7"/>
      <c r="D37" s="7"/>
      <c r="E37" s="7"/>
      <c r="F37" s="14"/>
      <c r="G37" s="7"/>
      <c r="H37" s="7"/>
      <c r="I37" s="7"/>
      <c r="J37" s="8"/>
    </row>
    <row r="38" spans="2:10" x14ac:dyDescent="0.35">
      <c r="B38" s="6"/>
      <c r="C38" s="7"/>
      <c r="D38" s="168" t="s">
        <v>1549</v>
      </c>
      <c r="E38" s="169"/>
      <c r="F38" s="169"/>
      <c r="G38" s="169"/>
      <c r="H38" s="169"/>
      <c r="I38" s="7"/>
      <c r="J38" s="8"/>
    </row>
    <row r="39" spans="2:10" x14ac:dyDescent="0.35">
      <c r="B39" s="6"/>
      <c r="C39" s="7"/>
      <c r="D39" s="99"/>
      <c r="E39" s="99"/>
      <c r="F39" s="99"/>
      <c r="G39" s="99"/>
      <c r="H39" s="99"/>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85" zoomScale="115" zoomScaleNormal="115" workbookViewId="0">
      <selection activeCell="D46" sqref="D46"/>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8" t="s">
        <v>1551</v>
      </c>
      <c r="B1" s="148"/>
      <c r="C1" s="23"/>
      <c r="D1" s="23"/>
      <c r="E1" s="23"/>
      <c r="F1" s="147" t="s">
        <v>1571</v>
      </c>
      <c r="H1" s="23"/>
      <c r="I1" s="148"/>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1582</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05" t="s">
        <v>579</v>
      </c>
      <c r="E14" s="31"/>
      <c r="F14" s="31"/>
      <c r="H14" s="23"/>
      <c r="L14" s="23"/>
      <c r="M14" s="23"/>
    </row>
    <row r="15" spans="1:13" x14ac:dyDescent="0.35">
      <c r="A15" s="25" t="s">
        <v>36</v>
      </c>
      <c r="B15" s="39" t="s">
        <v>37</v>
      </c>
      <c r="C15" s="105" t="s">
        <v>1583</v>
      </c>
      <c r="E15" s="31"/>
      <c r="F15" s="31"/>
      <c r="H15" s="23"/>
      <c r="L15" s="23"/>
      <c r="M15" s="23"/>
    </row>
    <row r="16" spans="1:13" x14ac:dyDescent="0.35">
      <c r="A16" s="25" t="s">
        <v>38</v>
      </c>
      <c r="B16" s="39" t="s">
        <v>39</v>
      </c>
      <c r="C16" s="152" t="s">
        <v>1584</v>
      </c>
      <c r="E16" s="31"/>
      <c r="F16" s="31"/>
      <c r="H16" s="23"/>
      <c r="L16" s="23"/>
      <c r="M16" s="23"/>
    </row>
    <row r="17" spans="1:13" x14ac:dyDescent="0.35">
      <c r="A17" s="25" t="s">
        <v>40</v>
      </c>
      <c r="B17" s="39" t="s">
        <v>41</v>
      </c>
      <c r="C17" s="153">
        <v>43404</v>
      </c>
      <c r="E17" s="31"/>
      <c r="F17" s="31"/>
      <c r="H17" s="23"/>
      <c r="L17" s="23"/>
      <c r="M17" s="23"/>
    </row>
    <row r="18" spans="1:13" ht="58" outlineLevel="1" x14ac:dyDescent="0.35">
      <c r="A18" s="25" t="s">
        <v>42</v>
      </c>
      <c r="B18" s="40" t="s">
        <v>43</v>
      </c>
      <c r="C18" s="105" t="s">
        <v>1585</v>
      </c>
      <c r="E18" s="31"/>
      <c r="F18" s="31"/>
      <c r="H18" s="23"/>
      <c r="L18" s="23"/>
      <c r="M18" s="23"/>
    </row>
    <row r="19" spans="1:13" outlineLevel="1" x14ac:dyDescent="0.35">
      <c r="A19" s="25" t="s">
        <v>44</v>
      </c>
      <c r="B19" s="40" t="s">
        <v>45</v>
      </c>
      <c r="C19" s="105" t="s">
        <v>1586</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4" t="s">
        <v>1587</v>
      </c>
      <c r="C21" s="105" t="s">
        <v>1588</v>
      </c>
      <c r="E21" s="31"/>
      <c r="F21" s="31"/>
      <c r="H21" s="23"/>
      <c r="L21" s="23"/>
      <c r="M21" s="23"/>
    </row>
    <row r="22" spans="1:13" outlineLevel="1" x14ac:dyDescent="0.35">
      <c r="A22" s="25" t="s">
        <v>48</v>
      </c>
      <c r="B22" s="124" t="s">
        <v>1589</v>
      </c>
      <c r="C22" s="105" t="s">
        <v>1590</v>
      </c>
      <c r="E22" s="31"/>
      <c r="F22" s="31"/>
      <c r="H22" s="23"/>
      <c r="L22" s="23"/>
      <c r="M22" s="23"/>
    </row>
    <row r="23" spans="1:13" outlineLevel="1" x14ac:dyDescent="0.35">
      <c r="A23" s="25" t="s">
        <v>49</v>
      </c>
      <c r="B23" s="124" t="s">
        <v>1591</v>
      </c>
      <c r="C23" s="105" t="s">
        <v>1592</v>
      </c>
      <c r="E23" s="31"/>
      <c r="F23" s="31"/>
      <c r="H23" s="23"/>
      <c r="L23" s="23"/>
      <c r="M23" s="23"/>
    </row>
    <row r="24" spans="1:13" outlineLevel="1" x14ac:dyDescent="0.35">
      <c r="A24" s="25" t="s">
        <v>50</v>
      </c>
      <c r="B24" s="124" t="s">
        <v>1593</v>
      </c>
      <c r="C24" s="105" t="s">
        <v>1592</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1594</v>
      </c>
      <c r="D27" s="42"/>
      <c r="E27" s="42"/>
      <c r="F27" s="42"/>
      <c r="H27" s="23"/>
      <c r="L27" s="23"/>
      <c r="M27" s="23"/>
    </row>
    <row r="28" spans="1:13" x14ac:dyDescent="0.35">
      <c r="A28" s="25" t="s">
        <v>54</v>
      </c>
      <c r="B28" s="41" t="s">
        <v>55</v>
      </c>
      <c r="C28" s="25" t="s">
        <v>1594</v>
      </c>
      <c r="D28" s="42"/>
      <c r="E28" s="42"/>
      <c r="F28" s="42"/>
      <c r="H28" s="23"/>
      <c r="L28" s="23"/>
      <c r="M28" s="23"/>
    </row>
    <row r="29" spans="1:13" ht="43.5" x14ac:dyDescent="0.35">
      <c r="A29" s="25" t="s">
        <v>56</v>
      </c>
      <c r="B29" s="41" t="s">
        <v>57</v>
      </c>
      <c r="C29" s="25" t="s">
        <v>1622</v>
      </c>
      <c r="E29" s="42"/>
      <c r="F29" s="42"/>
      <c r="H29" s="23"/>
      <c r="L29" s="23"/>
      <c r="M29" s="23"/>
    </row>
    <row r="30" spans="1:13" outlineLevel="1" x14ac:dyDescent="0.35">
      <c r="A30" s="25" t="s">
        <v>58</v>
      </c>
      <c r="B30" s="154" t="s">
        <v>1595</v>
      </c>
      <c r="C30" s="105" t="s">
        <v>1594</v>
      </c>
      <c r="E30" s="42"/>
      <c r="F30" s="42"/>
      <c r="H30" s="23"/>
      <c r="L30" s="23"/>
      <c r="M30" s="23"/>
    </row>
    <row r="31" spans="1:13" ht="43.5" outlineLevel="1" x14ac:dyDescent="0.35">
      <c r="A31" s="25" t="s">
        <v>59</v>
      </c>
      <c r="B31" s="154" t="s">
        <v>1596</v>
      </c>
      <c r="C31" s="105" t="s">
        <v>1621</v>
      </c>
      <c r="E31" s="42"/>
      <c r="F31" s="42"/>
      <c r="H31" s="23"/>
      <c r="L31" s="23"/>
      <c r="M31" s="23"/>
    </row>
    <row r="32" spans="1:13" ht="72.5" outlineLevel="1" x14ac:dyDescent="0.35">
      <c r="A32" s="25" t="s">
        <v>60</v>
      </c>
      <c r="B32" s="154" t="s">
        <v>1597</v>
      </c>
      <c r="C32" s="105" t="s">
        <v>1630</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55">
        <f>C58</f>
        <v>16732.168328169901</v>
      </c>
      <c r="F38" s="42"/>
      <c r="H38" s="23"/>
      <c r="L38" s="23"/>
      <c r="M38" s="23"/>
    </row>
    <row r="39" spans="1:13" x14ac:dyDescent="0.35">
      <c r="A39" s="25" t="s">
        <v>66</v>
      </c>
      <c r="B39" s="42" t="s">
        <v>67</v>
      </c>
      <c r="C39" s="155">
        <v>12889.7727</v>
      </c>
      <c r="F39" s="42"/>
      <c r="H39" s="23"/>
      <c r="L39" s="23"/>
      <c r="M39" s="23"/>
    </row>
    <row r="40" spans="1:13" outlineLevel="1" x14ac:dyDescent="0.35">
      <c r="A40" s="25" t="s">
        <v>68</v>
      </c>
      <c r="B40" s="48" t="s">
        <v>69</v>
      </c>
      <c r="C40" s="155" t="s">
        <v>1355</v>
      </c>
      <c r="F40" s="42"/>
      <c r="H40" s="23"/>
      <c r="L40" s="23"/>
      <c r="M40" s="23"/>
    </row>
    <row r="41" spans="1:13" outlineLevel="1" x14ac:dyDescent="0.35">
      <c r="A41" s="25" t="s">
        <v>71</v>
      </c>
      <c r="B41" s="48" t="s">
        <v>72</v>
      </c>
      <c r="C41" s="155" t="s">
        <v>1355</v>
      </c>
      <c r="F41" s="42"/>
      <c r="H41" s="23"/>
      <c r="L41" s="23"/>
      <c r="M41" s="23"/>
    </row>
    <row r="42" spans="1:13" outlineLevel="1" x14ac:dyDescent="0.35">
      <c r="A42" s="25" t="s">
        <v>73</v>
      </c>
      <c r="B42" s="42" t="s">
        <v>1618</v>
      </c>
      <c r="C42" s="155">
        <v>99.999367399999997</v>
      </c>
      <c r="F42" s="42"/>
      <c r="H42" s="23"/>
      <c r="L42" s="23"/>
      <c r="M42" s="23"/>
    </row>
    <row r="43" spans="1:13" outlineLevel="1" x14ac:dyDescent="0.35">
      <c r="A43" s="25" t="s">
        <v>74</v>
      </c>
      <c r="B43" s="42" t="s">
        <v>1619</v>
      </c>
      <c r="C43" s="155">
        <v>134.600456620664</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0.2980964612486845</v>
      </c>
      <c r="E45" s="62"/>
      <c r="F45" s="62" t="s">
        <v>1358</v>
      </c>
      <c r="G45" s="121" t="s">
        <v>1358</v>
      </c>
      <c r="H45" s="23"/>
      <c r="L45" s="23"/>
      <c r="M45" s="23"/>
    </row>
    <row r="46" spans="1:13" outlineLevel="1" x14ac:dyDescent="0.35">
      <c r="A46" s="25" t="s">
        <v>80</v>
      </c>
      <c r="B46" s="40" t="s">
        <v>1624</v>
      </c>
      <c r="C46" s="62">
        <v>0.1</v>
      </c>
      <c r="D46" s="62">
        <v>0.30826343973781323</v>
      </c>
      <c r="E46" s="62"/>
      <c r="F46" s="121" t="s">
        <v>1358</v>
      </c>
      <c r="G46" s="121"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55">
        <v>16481.168328169901</v>
      </c>
      <c r="E53" s="50"/>
      <c r="F53" s="51">
        <f>IF($C$58=0,"",IF(C53="[for completion]","",C53/$C$58))</f>
        <v>0.98499895559994921</v>
      </c>
      <c r="G53" s="51"/>
      <c r="H53" s="23"/>
      <c r="L53" s="23"/>
      <c r="M53" s="23"/>
    </row>
    <row r="54" spans="1:13" x14ac:dyDescent="0.35">
      <c r="A54" s="25" t="s">
        <v>90</v>
      </c>
      <c r="B54" s="42" t="s">
        <v>91</v>
      </c>
      <c r="C54" s="155">
        <v>0</v>
      </c>
      <c r="E54" s="50"/>
      <c r="F54" s="51">
        <f>IF($C$58=0,"",IF(C54="[for completion]","",C54/$C$58))</f>
        <v>0</v>
      </c>
      <c r="G54" s="51"/>
      <c r="H54" s="23"/>
      <c r="L54" s="23"/>
      <c r="M54" s="23"/>
    </row>
    <row r="55" spans="1:13" x14ac:dyDescent="0.35">
      <c r="A55" s="25" t="s">
        <v>92</v>
      </c>
      <c r="B55" s="42" t="s">
        <v>93</v>
      </c>
      <c r="C55" s="155">
        <v>0</v>
      </c>
      <c r="E55" s="50"/>
      <c r="F55" s="119">
        <f t="shared" ref="F55" si="0">IF($C$58=0,"",IF(C55="[for completion]","",C55/$C$58))</f>
        <v>0</v>
      </c>
      <c r="G55" s="51"/>
      <c r="H55" s="23"/>
      <c r="L55" s="23"/>
      <c r="M55" s="23"/>
    </row>
    <row r="56" spans="1:13" x14ac:dyDescent="0.35">
      <c r="A56" s="25" t="s">
        <v>94</v>
      </c>
      <c r="B56" s="42" t="s">
        <v>95</v>
      </c>
      <c r="C56" s="155">
        <v>251</v>
      </c>
      <c r="E56" s="50"/>
      <c r="F56" s="119">
        <f>IF($C$58=0,"",IF(C56="[for completion]","",C56/$C$58))</f>
        <v>1.5001044400050774E-2</v>
      </c>
      <c r="G56" s="51"/>
      <c r="H56" s="23"/>
      <c r="L56" s="23"/>
      <c r="M56" s="23"/>
    </row>
    <row r="57" spans="1:13" x14ac:dyDescent="0.35">
      <c r="A57" s="25" t="s">
        <v>96</v>
      </c>
      <c r="B57" s="25" t="s">
        <v>97</v>
      </c>
      <c r="C57" s="155">
        <v>0</v>
      </c>
      <c r="E57" s="50"/>
      <c r="F57" s="51">
        <f>IF($C$58=0,"",IF(C57="[for completion]","",C57/$C$58))</f>
        <v>0</v>
      </c>
      <c r="G57" s="51"/>
      <c r="H57" s="23"/>
      <c r="L57" s="23"/>
      <c r="M57" s="23"/>
    </row>
    <row r="58" spans="1:13" x14ac:dyDescent="0.35">
      <c r="A58" s="25" t="s">
        <v>98</v>
      </c>
      <c r="B58" s="52" t="s">
        <v>99</v>
      </c>
      <c r="C58" s="156">
        <f>SUM(C53:C57)</f>
        <v>16732.168328169901</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1548</v>
      </c>
      <c r="C66" s="155">
        <f>255.153227994631/12</f>
        <v>21.262768999552584</v>
      </c>
      <c r="D66" s="25" t="s">
        <v>1355</v>
      </c>
      <c r="E66" s="39"/>
      <c r="F66" s="57"/>
      <c r="G66" s="58"/>
      <c r="H66" s="23"/>
      <c r="L66" s="23"/>
      <c r="M66" s="23"/>
    </row>
    <row r="67" spans="1:13" x14ac:dyDescent="0.35">
      <c r="B67" s="42"/>
      <c r="C67" s="155"/>
      <c r="E67" s="39"/>
      <c r="F67" s="57"/>
      <c r="G67" s="58"/>
      <c r="H67" s="23"/>
      <c r="L67" s="23"/>
      <c r="M67" s="23"/>
    </row>
    <row r="68" spans="1:13" x14ac:dyDescent="0.35">
      <c r="B68" s="42" t="s">
        <v>1537</v>
      </c>
      <c r="C68" s="165"/>
      <c r="D68" s="39"/>
      <c r="E68" s="39"/>
      <c r="F68" s="58"/>
      <c r="G68" s="58"/>
      <c r="H68" s="23"/>
      <c r="L68" s="23"/>
      <c r="M68" s="23"/>
    </row>
    <row r="69" spans="1:13" x14ac:dyDescent="0.35">
      <c r="B69" s="42" t="s">
        <v>112</v>
      </c>
      <c r="C69" s="155"/>
      <c r="E69" s="39"/>
      <c r="F69" s="58"/>
      <c r="G69" s="58"/>
      <c r="H69" s="23"/>
      <c r="L69" s="23"/>
      <c r="M69" s="23"/>
    </row>
    <row r="70" spans="1:13" x14ac:dyDescent="0.35">
      <c r="A70" s="25" t="s">
        <v>113</v>
      </c>
      <c r="B70" s="137" t="s">
        <v>1572</v>
      </c>
      <c r="C70" s="155">
        <f>0.13025891+79</f>
        <v>79.130258909999995</v>
      </c>
      <c r="D70" s="25" t="s">
        <v>1355</v>
      </c>
      <c r="E70" s="21"/>
      <c r="F70" s="51">
        <f>IF($C$77=0,"",IF(C70="[for completion]","",C70/$C$77))</f>
        <v>4.7292291924160177E-3</v>
      </c>
      <c r="G70" s="51" t="str">
        <f>IF($D$77=0,"",IF(D70="[Mark as ND1 if not relevant]","",D70/$D$77))</f>
        <v/>
      </c>
      <c r="H70" s="23"/>
      <c r="L70" s="23"/>
      <c r="M70" s="23"/>
    </row>
    <row r="71" spans="1:13" x14ac:dyDescent="0.35">
      <c r="A71" s="25" t="s">
        <v>114</v>
      </c>
      <c r="B71" s="138" t="s">
        <v>1573</v>
      </c>
      <c r="C71" s="155">
        <f>3.17433802+45</f>
        <v>48.17433802</v>
      </c>
      <c r="D71" s="25" t="s">
        <v>1355</v>
      </c>
      <c r="E71" s="21"/>
      <c r="F71" s="51">
        <f>IF($C$77=0,"",IF(C71="[for completion]","",C71/$C$77))</f>
        <v>2.8791449545062641E-3</v>
      </c>
      <c r="G71" s="51" t="str">
        <f t="shared" ref="G71:G76" si="2">IF($D$77=0,"",IF(D71="[Mark as ND1 if not relevant]","",D71/$D$77))</f>
        <v/>
      </c>
      <c r="H71" s="23"/>
      <c r="L71" s="23"/>
      <c r="M71" s="23"/>
    </row>
    <row r="72" spans="1:13" x14ac:dyDescent="0.35">
      <c r="A72" s="25" t="s">
        <v>115</v>
      </c>
      <c r="B72" s="137" t="s">
        <v>1574</v>
      </c>
      <c r="C72" s="155">
        <f>20.73352908+127</f>
        <v>147.73352908000001</v>
      </c>
      <c r="D72" s="25" t="s">
        <v>1355</v>
      </c>
      <c r="E72" s="21"/>
      <c r="F72" s="51">
        <f t="shared" ref="F72:F76" si="3">IF($C$77=0,"",IF(C72="[for completion]","",C72/$C$77))</f>
        <v>8.8293116697420997E-3</v>
      </c>
      <c r="G72" s="51" t="str">
        <f t="shared" si="2"/>
        <v/>
      </c>
      <c r="H72" s="23"/>
      <c r="L72" s="23"/>
      <c r="M72" s="23"/>
    </row>
    <row r="73" spans="1:13" x14ac:dyDescent="0.35">
      <c r="A73" s="25" t="s">
        <v>116</v>
      </c>
      <c r="B73" s="137" t="s">
        <v>1575</v>
      </c>
      <c r="C73" s="155">
        <v>40.934753090000001</v>
      </c>
      <c r="D73" s="25" t="s">
        <v>1355</v>
      </c>
      <c r="E73" s="21"/>
      <c r="F73" s="51">
        <f>IF($C$77=0,"",IF(C73="[for completion]","",C73/$C$77))</f>
        <v>2.4464703131800961E-3</v>
      </c>
      <c r="G73" s="51" t="str">
        <f t="shared" si="2"/>
        <v/>
      </c>
      <c r="H73" s="23"/>
      <c r="L73" s="23"/>
      <c r="M73" s="23"/>
    </row>
    <row r="74" spans="1:13" x14ac:dyDescent="0.35">
      <c r="A74" s="25" t="s">
        <v>117</v>
      </c>
      <c r="B74" s="137" t="s">
        <v>1576</v>
      </c>
      <c r="C74" s="155">
        <v>71.311094850000018</v>
      </c>
      <c r="D74" s="25" t="s">
        <v>1355</v>
      </c>
      <c r="E74" s="21"/>
      <c r="F74" s="51">
        <f t="shared" si="3"/>
        <v>4.2619159364983257E-3</v>
      </c>
      <c r="G74" s="51" t="str">
        <f t="shared" si="2"/>
        <v/>
      </c>
      <c r="H74" s="23"/>
      <c r="L74" s="23"/>
      <c r="M74" s="23"/>
    </row>
    <row r="75" spans="1:13" x14ac:dyDescent="0.35">
      <c r="A75" s="25" t="s">
        <v>118</v>
      </c>
      <c r="B75" s="137" t="s">
        <v>1577</v>
      </c>
      <c r="C75" s="155">
        <v>857.12337196000055</v>
      </c>
      <c r="D75" s="25" t="s">
        <v>1355</v>
      </c>
      <c r="E75" s="21"/>
      <c r="F75" s="51">
        <f t="shared" si="3"/>
        <v>5.122607872148674E-2</v>
      </c>
      <c r="G75" s="51" t="str">
        <f t="shared" si="2"/>
        <v/>
      </c>
      <c r="H75" s="23"/>
      <c r="L75" s="23"/>
      <c r="M75" s="23"/>
    </row>
    <row r="76" spans="1:13" x14ac:dyDescent="0.35">
      <c r="A76" s="25" t="s">
        <v>119</v>
      </c>
      <c r="B76" s="137" t="s">
        <v>1578</v>
      </c>
      <c r="C76" s="155">
        <v>15487.760982259939</v>
      </c>
      <c r="D76" s="25" t="s">
        <v>1355</v>
      </c>
      <c r="E76" s="21"/>
      <c r="F76" s="51">
        <f t="shared" si="3"/>
        <v>0.92562784921217034</v>
      </c>
      <c r="G76" s="51" t="str">
        <f t="shared" si="2"/>
        <v/>
      </c>
      <c r="H76" s="23"/>
      <c r="L76" s="23"/>
      <c r="M76" s="23"/>
    </row>
    <row r="77" spans="1:13" x14ac:dyDescent="0.35">
      <c r="A77" s="25" t="s">
        <v>120</v>
      </c>
      <c r="B77" s="59" t="s">
        <v>99</v>
      </c>
      <c r="C77" s="156">
        <f>SUM(C70:C76)</f>
        <v>16732.168328169941</v>
      </c>
      <c r="D77" s="50">
        <f>SUM(D70:D76)</f>
        <v>0</v>
      </c>
      <c r="E77" s="42"/>
      <c r="F77" s="53">
        <f>SUM(F70:F76)</f>
        <v>0.99999999999999989</v>
      </c>
      <c r="G77" s="53">
        <f>SUM(G70:G76)</f>
        <v>0</v>
      </c>
      <c r="H77" s="23"/>
      <c r="L77" s="23"/>
      <c r="M77" s="23"/>
    </row>
    <row r="78" spans="1:13" outlineLevel="1" x14ac:dyDescent="0.35">
      <c r="A78" s="25" t="s">
        <v>121</v>
      </c>
      <c r="B78" s="60" t="s">
        <v>122</v>
      </c>
      <c r="C78" s="156"/>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56">
        <f>0.05572771+79</f>
        <v>79.055727709999999</v>
      </c>
      <c r="D79" s="50"/>
      <c r="E79" s="42"/>
      <c r="F79" s="51">
        <f t="shared" ref="F79:F87" si="5">IF($C$77=0,"",IF(C79="[for completion]","",C79/$C$77))</f>
        <v>4.7247748265180538E-3</v>
      </c>
      <c r="G79" s="51" t="str">
        <f t="shared" si="4"/>
        <v/>
      </c>
      <c r="H79" s="23"/>
      <c r="L79" s="23"/>
      <c r="M79" s="23"/>
    </row>
    <row r="80" spans="1:13" outlineLevel="1" x14ac:dyDescent="0.35">
      <c r="A80" s="25" t="s">
        <v>125</v>
      </c>
      <c r="B80" s="60" t="s">
        <v>126</v>
      </c>
      <c r="C80" s="156">
        <f>C70-C79</f>
        <v>7.4531199999995579E-2</v>
      </c>
      <c r="D80" s="50"/>
      <c r="E80" s="42"/>
      <c r="F80" s="51">
        <f t="shared" si="5"/>
        <v>4.4543658979641246E-6</v>
      </c>
      <c r="G80" s="51" t="str">
        <f t="shared" si="4"/>
        <v/>
      </c>
      <c r="H80" s="23"/>
      <c r="L80" s="23"/>
      <c r="M80" s="23"/>
    </row>
    <row r="81" spans="1:13" outlineLevel="1" x14ac:dyDescent="0.35">
      <c r="A81" s="25" t="s">
        <v>127</v>
      </c>
      <c r="B81" s="60" t="s">
        <v>128</v>
      </c>
      <c r="C81" s="156">
        <f>0.2203345+45</f>
        <v>45.2203345</v>
      </c>
      <c r="D81" s="50"/>
      <c r="E81" s="42"/>
      <c r="F81" s="51">
        <f t="shared" si="5"/>
        <v>2.7025985881260805E-3</v>
      </c>
      <c r="G81" s="51" t="str">
        <f t="shared" si="4"/>
        <v/>
      </c>
      <c r="H81" s="23"/>
      <c r="L81" s="23"/>
      <c r="M81" s="23"/>
    </row>
    <row r="82" spans="1:13" outlineLevel="1" x14ac:dyDescent="0.35">
      <c r="A82" s="25" t="s">
        <v>129</v>
      </c>
      <c r="B82" s="60" t="s">
        <v>130</v>
      </c>
      <c r="C82" s="156">
        <f>C71-C81</f>
        <v>2.9540035200000005</v>
      </c>
      <c r="D82" s="50"/>
      <c r="E82" s="42"/>
      <c r="F82" s="51">
        <f t="shared" si="5"/>
        <v>1.7654636638018398E-4</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55">
        <v>4.6283251713628397</v>
      </c>
      <c r="D89" s="25" t="s">
        <v>1358</v>
      </c>
      <c r="E89" s="39"/>
      <c r="F89" s="57"/>
      <c r="G89" s="58"/>
      <c r="H89" s="23"/>
      <c r="L89" s="23"/>
      <c r="M89" s="23"/>
    </row>
    <row r="90" spans="1:13" x14ac:dyDescent="0.35">
      <c r="B90" s="42"/>
      <c r="C90" s="155"/>
      <c r="E90" s="39"/>
      <c r="F90" s="57"/>
      <c r="G90" s="58"/>
      <c r="H90" s="23"/>
      <c r="L90" s="23"/>
      <c r="M90" s="23"/>
    </row>
    <row r="91" spans="1:13" x14ac:dyDescent="0.35">
      <c r="B91" s="42" t="s">
        <v>1538</v>
      </c>
      <c r="C91" s="165"/>
      <c r="D91" s="39"/>
      <c r="E91" s="39"/>
      <c r="F91" s="58"/>
      <c r="G91" s="58"/>
      <c r="H91" s="23"/>
      <c r="L91" s="23"/>
      <c r="M91" s="23"/>
    </row>
    <row r="92" spans="1:13" x14ac:dyDescent="0.35">
      <c r="A92" s="25" t="s">
        <v>140</v>
      </c>
      <c r="B92" s="42" t="s">
        <v>112</v>
      </c>
      <c r="C92" s="155"/>
      <c r="E92" s="39"/>
      <c r="F92" s="58"/>
      <c r="G92" s="58"/>
      <c r="H92" s="23"/>
      <c r="L92" s="23"/>
      <c r="M92" s="23"/>
    </row>
    <row r="93" spans="1:13" x14ac:dyDescent="0.35">
      <c r="A93" s="25" t="s">
        <v>141</v>
      </c>
      <c r="B93" s="138" t="s">
        <v>1572</v>
      </c>
      <c r="C93" s="155">
        <v>0</v>
      </c>
      <c r="D93" s="25" t="s">
        <v>1358</v>
      </c>
      <c r="E93" s="21"/>
      <c r="F93" s="51">
        <f>IF($C$100=0,"",IF(C93="[for completion]","",IF(C93="","",C93/$C$100)))</f>
        <v>0</v>
      </c>
      <c r="G93" s="51" t="str">
        <f>IF($D$100=0,"",IF(D93="[Mark as ND1 if not relevant]","",IF(D93="","",D93/$D$100)))</f>
        <v/>
      </c>
      <c r="H93" s="23"/>
      <c r="L93" s="23"/>
      <c r="M93" s="23"/>
    </row>
    <row r="94" spans="1:13" x14ac:dyDescent="0.35">
      <c r="A94" s="25" t="s">
        <v>142</v>
      </c>
      <c r="B94" s="138" t="s">
        <v>1573</v>
      </c>
      <c r="C94" s="155">
        <v>0</v>
      </c>
      <c r="D94" s="25" t="s">
        <v>1358</v>
      </c>
      <c r="E94" s="21"/>
      <c r="F94" s="51">
        <f t="shared" ref="F94:F99" si="6">IF($C$100=0,"",IF(C94="[for completion]","",IF(C94="","",C94/$C$100)))</f>
        <v>0</v>
      </c>
      <c r="G94" s="51" t="str">
        <f t="shared" ref="G94:G99" si="7">IF($D$100=0,"",IF(D94="[Mark as ND1 if not relevant]","",IF(D94="","",D94/$D$100)))</f>
        <v/>
      </c>
      <c r="H94" s="23"/>
      <c r="L94" s="23"/>
      <c r="M94" s="23"/>
    </row>
    <row r="95" spans="1:13" x14ac:dyDescent="0.35">
      <c r="A95" s="25" t="s">
        <v>143</v>
      </c>
      <c r="B95" s="138" t="s">
        <v>1574</v>
      </c>
      <c r="C95" s="155">
        <v>1295</v>
      </c>
      <c r="D95" s="25" t="s">
        <v>1358</v>
      </c>
      <c r="E95" s="21"/>
      <c r="F95" s="51">
        <f t="shared" si="6"/>
        <v>0.10046724873589119</v>
      </c>
      <c r="G95" s="51" t="str">
        <f t="shared" si="7"/>
        <v/>
      </c>
      <c r="H95" s="23"/>
      <c r="L95" s="23"/>
      <c r="M95" s="23"/>
    </row>
    <row r="96" spans="1:13" x14ac:dyDescent="0.35">
      <c r="A96" s="25" t="s">
        <v>144</v>
      </c>
      <c r="B96" s="138" t="s">
        <v>1575</v>
      </c>
      <c r="C96" s="155">
        <v>2765.65</v>
      </c>
      <c r="D96" s="25" t="s">
        <v>1358</v>
      </c>
      <c r="E96" s="21"/>
      <c r="F96" s="51">
        <f t="shared" si="6"/>
        <v>0.21456158028294789</v>
      </c>
      <c r="G96" s="51" t="str">
        <f t="shared" si="7"/>
        <v/>
      </c>
      <c r="H96" s="23"/>
      <c r="L96" s="23"/>
      <c r="M96" s="23"/>
    </row>
    <row r="97" spans="1:14" x14ac:dyDescent="0.35">
      <c r="A97" s="25" t="s">
        <v>145</v>
      </c>
      <c r="B97" s="138" t="s">
        <v>1576</v>
      </c>
      <c r="C97" s="155">
        <v>2899.5401999999999</v>
      </c>
      <c r="D97" s="25" t="s">
        <v>1358</v>
      </c>
      <c r="E97" s="21"/>
      <c r="F97" s="51">
        <f t="shared" si="6"/>
        <v>0.2249489007668847</v>
      </c>
      <c r="G97" s="51" t="str">
        <f t="shared" si="7"/>
        <v/>
      </c>
      <c r="H97" s="23"/>
      <c r="L97" s="23"/>
      <c r="M97" s="23"/>
    </row>
    <row r="98" spans="1:14" x14ac:dyDescent="0.35">
      <c r="A98" s="25" t="s">
        <v>146</v>
      </c>
      <c r="B98" s="138" t="s">
        <v>1577</v>
      </c>
      <c r="C98" s="155">
        <v>5929.5825000000004</v>
      </c>
      <c r="D98" s="25" t="s">
        <v>1358</v>
      </c>
      <c r="E98" s="21"/>
      <c r="F98" s="51">
        <f t="shared" si="6"/>
        <v>0.46002227021427616</v>
      </c>
      <c r="G98" s="51" t="str">
        <f t="shared" si="7"/>
        <v/>
      </c>
      <c r="H98" s="23"/>
      <c r="L98" s="23"/>
      <c r="M98" s="23"/>
    </row>
    <row r="99" spans="1:14" x14ac:dyDescent="0.35">
      <c r="A99" s="25" t="s">
        <v>147</v>
      </c>
      <c r="B99" s="138" t="s">
        <v>1578</v>
      </c>
      <c r="C99" s="155">
        <v>0</v>
      </c>
      <c r="D99" s="25" t="s">
        <v>1358</v>
      </c>
      <c r="E99" s="21"/>
      <c r="F99" s="51">
        <f t="shared" si="6"/>
        <v>0</v>
      </c>
      <c r="G99" s="51" t="str">
        <f t="shared" si="7"/>
        <v/>
      </c>
      <c r="H99" s="23"/>
      <c r="L99" s="23"/>
      <c r="M99" s="23"/>
    </row>
    <row r="100" spans="1:14" x14ac:dyDescent="0.35">
      <c r="A100" s="25" t="s">
        <v>148</v>
      </c>
      <c r="B100" s="59" t="s">
        <v>99</v>
      </c>
      <c r="C100" s="156">
        <f>SUM(C93:C99)</f>
        <v>12889.772700000001</v>
      </c>
      <c r="D100" s="50">
        <f>SUM(D93:D99)</f>
        <v>0</v>
      </c>
      <c r="E100" s="42"/>
      <c r="F100" s="53">
        <f>SUM(F93:F99)</f>
        <v>1</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56"/>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3">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3">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3">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3">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3">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3">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3">
        <v>0</v>
      </c>
      <c r="D118" s="25" t="s">
        <v>1358</v>
      </c>
      <c r="E118" s="42"/>
      <c r="F118" s="51">
        <f t="shared" si="10"/>
        <v>0</v>
      </c>
      <c r="G118" s="51" t="str">
        <f t="shared" si="11"/>
        <v/>
      </c>
      <c r="H118" s="23"/>
      <c r="L118" s="23"/>
      <c r="M118" s="23"/>
    </row>
    <row r="119" spans="1:14" x14ac:dyDescent="0.35">
      <c r="A119" s="25" t="s">
        <v>178</v>
      </c>
      <c r="B119" s="42" t="s">
        <v>179</v>
      </c>
      <c r="C119" s="163">
        <v>0</v>
      </c>
      <c r="D119" s="25" t="s">
        <v>1358</v>
      </c>
      <c r="E119" s="42"/>
      <c r="F119" s="51">
        <f t="shared" si="10"/>
        <v>0</v>
      </c>
      <c r="G119" s="51" t="str">
        <f t="shared" si="11"/>
        <v/>
      </c>
      <c r="H119" s="23"/>
      <c r="L119" s="23"/>
      <c r="M119" s="23"/>
    </row>
    <row r="120" spans="1:14" x14ac:dyDescent="0.35">
      <c r="A120" s="25" t="s">
        <v>180</v>
      </c>
      <c r="B120" s="42" t="s">
        <v>181</v>
      </c>
      <c r="C120" s="163">
        <v>0</v>
      </c>
      <c r="D120" s="25" t="s">
        <v>1358</v>
      </c>
      <c r="E120" s="42"/>
      <c r="F120" s="51">
        <f t="shared" si="10"/>
        <v>0</v>
      </c>
      <c r="G120" s="51" t="str">
        <f t="shared" si="11"/>
        <v/>
      </c>
      <c r="H120" s="23"/>
      <c r="L120" s="23"/>
      <c r="M120" s="23"/>
    </row>
    <row r="121" spans="1:14" x14ac:dyDescent="0.35">
      <c r="A121" s="25" t="s">
        <v>182</v>
      </c>
      <c r="B121" s="42" t="s">
        <v>183</v>
      </c>
      <c r="C121" s="163">
        <v>0</v>
      </c>
      <c r="D121" s="25" t="s">
        <v>1358</v>
      </c>
      <c r="E121" s="42"/>
      <c r="F121" s="51">
        <f t="shared" si="10"/>
        <v>0</v>
      </c>
      <c r="G121" s="51" t="str">
        <f t="shared" si="11"/>
        <v/>
      </c>
      <c r="H121" s="23"/>
      <c r="L121" s="23"/>
      <c r="M121" s="23"/>
    </row>
    <row r="122" spans="1:14" x14ac:dyDescent="0.35">
      <c r="A122" s="25" t="s">
        <v>184</v>
      </c>
      <c r="B122" s="42" t="s">
        <v>185</v>
      </c>
      <c r="C122" s="163">
        <v>0</v>
      </c>
      <c r="D122" s="25" t="s">
        <v>1358</v>
      </c>
      <c r="E122" s="42"/>
      <c r="F122" s="51">
        <f t="shared" si="10"/>
        <v>0</v>
      </c>
      <c r="G122" s="51" t="str">
        <f t="shared" si="11"/>
        <v/>
      </c>
      <c r="H122" s="23"/>
      <c r="L122" s="23"/>
      <c r="M122" s="23"/>
    </row>
    <row r="123" spans="1:14" x14ac:dyDescent="0.35">
      <c r="A123" s="25" t="s">
        <v>186</v>
      </c>
      <c r="B123" s="42" t="s">
        <v>187</v>
      </c>
      <c r="C123" s="163">
        <v>0</v>
      </c>
      <c r="D123" s="25" t="s">
        <v>1358</v>
      </c>
      <c r="E123" s="42"/>
      <c r="F123" s="51">
        <f t="shared" si="10"/>
        <v>0</v>
      </c>
      <c r="G123" s="51" t="str">
        <f t="shared" si="11"/>
        <v/>
      </c>
      <c r="H123" s="23"/>
      <c r="L123" s="23"/>
      <c r="M123" s="23"/>
    </row>
    <row r="124" spans="1:14" x14ac:dyDescent="0.35">
      <c r="A124" s="25" t="s">
        <v>188</v>
      </c>
      <c r="B124" s="42" t="s">
        <v>189</v>
      </c>
      <c r="C124" s="163">
        <v>0</v>
      </c>
      <c r="D124" s="25" t="s">
        <v>1358</v>
      </c>
      <c r="E124" s="42"/>
      <c r="F124" s="51">
        <f t="shared" si="10"/>
        <v>0</v>
      </c>
      <c r="G124" s="51" t="str">
        <f t="shared" si="11"/>
        <v/>
      </c>
      <c r="H124" s="23"/>
      <c r="L124" s="23"/>
      <c r="M124" s="23"/>
    </row>
    <row r="125" spans="1:14" x14ac:dyDescent="0.35">
      <c r="A125" s="25" t="s">
        <v>190</v>
      </c>
      <c r="B125" s="42" t="s">
        <v>191</v>
      </c>
      <c r="C125" s="163">
        <v>0</v>
      </c>
      <c r="D125" s="25" t="s">
        <v>1358</v>
      </c>
      <c r="E125" s="42"/>
      <c r="F125" s="51">
        <f t="shared" si="10"/>
        <v>0</v>
      </c>
      <c r="G125" s="51" t="str">
        <f t="shared" si="11"/>
        <v/>
      </c>
      <c r="H125" s="23"/>
      <c r="L125" s="23"/>
      <c r="M125" s="23"/>
    </row>
    <row r="126" spans="1:14" x14ac:dyDescent="0.35">
      <c r="A126" s="25" t="s">
        <v>192</v>
      </c>
      <c r="B126" s="42" t="s">
        <v>97</v>
      </c>
      <c r="C126" s="155">
        <f>C38</f>
        <v>16732.168328169901</v>
      </c>
      <c r="D126" s="25" t="s">
        <v>1358</v>
      </c>
      <c r="E126" s="42"/>
      <c r="F126" s="51">
        <f t="shared" si="10"/>
        <v>1</v>
      </c>
      <c r="G126" s="51" t="str">
        <f t="shared" si="11"/>
        <v/>
      </c>
      <c r="H126" s="23"/>
      <c r="L126" s="23"/>
      <c r="M126" s="23"/>
    </row>
    <row r="127" spans="1:14" x14ac:dyDescent="0.35">
      <c r="A127" s="25" t="s">
        <v>193</v>
      </c>
      <c r="B127" s="59" t="s">
        <v>99</v>
      </c>
      <c r="C127" s="155">
        <f>SUM(C112:C126)</f>
        <v>16732.168328169901</v>
      </c>
      <c r="D127" s="25">
        <f>SUM(D112:D126)</f>
        <v>0</v>
      </c>
      <c r="E127" s="42"/>
      <c r="F127" s="62">
        <f>SUM(F112:F126)</f>
        <v>1</v>
      </c>
      <c r="G127" s="62">
        <f>SUM(G112:G126)</f>
        <v>0</v>
      </c>
      <c r="H127" s="23"/>
      <c r="L127" s="23"/>
      <c r="M127" s="23"/>
    </row>
    <row r="128" spans="1:14" outlineLevel="1" x14ac:dyDescent="0.35">
      <c r="A128" s="25" t="s">
        <v>194</v>
      </c>
      <c r="B128" s="54" t="s">
        <v>1620</v>
      </c>
      <c r="C128" s="155">
        <f>C126</f>
        <v>16732.168328169901</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55">
        <v>9004.7726999999995</v>
      </c>
      <c r="D138" s="155">
        <v>2.0236557793359999</v>
      </c>
      <c r="E138" s="51"/>
      <c r="F138" s="51">
        <f>IF($C$153=0,"",IF(C138="[for completion]","",IF(C138="","",C138/$C$153)))</f>
        <v>0.69859825379232632</v>
      </c>
      <c r="G138" s="51">
        <f>IF($D$153=0,"",IF(D138="[for completion]","",IF(D138="","",D138/$D$153)))</f>
        <v>1.5699701045434217E-4</v>
      </c>
      <c r="H138" s="23"/>
      <c r="I138" s="25"/>
      <c r="J138" s="25"/>
      <c r="K138" s="25"/>
      <c r="L138" s="23"/>
      <c r="M138" s="23"/>
      <c r="N138" s="23"/>
    </row>
    <row r="139" spans="1:14" s="61" customFormat="1" x14ac:dyDescent="0.35">
      <c r="A139" s="25" t="s">
        <v>205</v>
      </c>
      <c r="B139" s="42" t="s">
        <v>167</v>
      </c>
      <c r="C139" s="155">
        <v>0</v>
      </c>
      <c r="D139" s="155">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55">
        <v>0</v>
      </c>
      <c r="D140" s="155">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55">
        <v>0</v>
      </c>
      <c r="D141" s="155">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55">
        <v>0</v>
      </c>
      <c r="D142" s="155">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55">
        <v>0</v>
      </c>
      <c r="D143" s="155">
        <v>0</v>
      </c>
      <c r="E143" s="42"/>
      <c r="F143" s="51">
        <f t="shared" si="14"/>
        <v>0</v>
      </c>
      <c r="G143" s="51">
        <f t="shared" si="15"/>
        <v>0</v>
      </c>
      <c r="H143" s="23"/>
      <c r="I143" s="25"/>
      <c r="J143" s="25"/>
      <c r="K143" s="25"/>
      <c r="L143" s="23"/>
      <c r="M143" s="23"/>
      <c r="N143" s="23"/>
    </row>
    <row r="144" spans="1:14" x14ac:dyDescent="0.35">
      <c r="A144" s="25" t="s">
        <v>210</v>
      </c>
      <c r="B144" s="42" t="s">
        <v>177</v>
      </c>
      <c r="C144" s="155">
        <v>0</v>
      </c>
      <c r="D144" s="155">
        <v>0</v>
      </c>
      <c r="E144" s="42"/>
      <c r="F144" s="51">
        <f t="shared" si="14"/>
        <v>0</v>
      </c>
      <c r="G144" s="51">
        <f t="shared" si="15"/>
        <v>0</v>
      </c>
      <c r="H144" s="23"/>
      <c r="L144" s="23"/>
      <c r="M144" s="23"/>
    </row>
    <row r="145" spans="1:13" x14ac:dyDescent="0.35">
      <c r="A145" s="25" t="s">
        <v>211</v>
      </c>
      <c r="B145" s="42" t="s">
        <v>179</v>
      </c>
      <c r="C145" s="155">
        <v>0</v>
      </c>
      <c r="D145" s="155">
        <v>0</v>
      </c>
      <c r="E145" s="42"/>
      <c r="F145" s="51">
        <f t="shared" si="14"/>
        <v>0</v>
      </c>
      <c r="G145" s="51">
        <f t="shared" si="15"/>
        <v>0</v>
      </c>
      <c r="H145" s="23"/>
      <c r="L145" s="23"/>
      <c r="M145" s="23"/>
    </row>
    <row r="146" spans="1:13" x14ac:dyDescent="0.35">
      <c r="A146" s="25" t="s">
        <v>212</v>
      </c>
      <c r="B146" s="42" t="s">
        <v>181</v>
      </c>
      <c r="C146" s="155">
        <v>0</v>
      </c>
      <c r="D146" s="155">
        <v>0</v>
      </c>
      <c r="E146" s="42"/>
      <c r="F146" s="51">
        <f t="shared" si="14"/>
        <v>0</v>
      </c>
      <c r="G146" s="51">
        <f t="shared" si="15"/>
        <v>0</v>
      </c>
      <c r="H146" s="23"/>
      <c r="L146" s="23"/>
      <c r="M146" s="23"/>
    </row>
    <row r="147" spans="1:13" x14ac:dyDescent="0.35">
      <c r="A147" s="25" t="s">
        <v>213</v>
      </c>
      <c r="B147" s="42" t="s">
        <v>183</v>
      </c>
      <c r="C147" s="155">
        <v>0</v>
      </c>
      <c r="D147" s="155">
        <v>0</v>
      </c>
      <c r="E147" s="42"/>
      <c r="F147" s="51">
        <f t="shared" si="14"/>
        <v>0</v>
      </c>
      <c r="G147" s="51">
        <f t="shared" si="15"/>
        <v>0</v>
      </c>
      <c r="H147" s="23"/>
      <c r="L147" s="23"/>
      <c r="M147" s="23"/>
    </row>
    <row r="148" spans="1:13" x14ac:dyDescent="0.35">
      <c r="A148" s="25" t="s">
        <v>214</v>
      </c>
      <c r="B148" s="42" t="s">
        <v>185</v>
      </c>
      <c r="C148" s="155">
        <v>0</v>
      </c>
      <c r="D148" s="155">
        <v>0</v>
      </c>
      <c r="E148" s="42"/>
      <c r="F148" s="51">
        <f t="shared" si="14"/>
        <v>0</v>
      </c>
      <c r="G148" s="51">
        <f t="shared" si="15"/>
        <v>0</v>
      </c>
      <c r="H148" s="23"/>
      <c r="L148" s="23"/>
      <c r="M148" s="23"/>
    </row>
    <row r="149" spans="1:13" x14ac:dyDescent="0.35">
      <c r="A149" s="25" t="s">
        <v>215</v>
      </c>
      <c r="B149" s="42" t="s">
        <v>187</v>
      </c>
      <c r="C149" s="155">
        <v>0</v>
      </c>
      <c r="D149" s="155">
        <v>0</v>
      </c>
      <c r="E149" s="42"/>
      <c r="F149" s="51">
        <f t="shared" si="14"/>
        <v>0</v>
      </c>
      <c r="G149" s="51">
        <f t="shared" si="15"/>
        <v>0</v>
      </c>
      <c r="H149" s="23"/>
      <c r="L149" s="23"/>
      <c r="M149" s="23"/>
    </row>
    <row r="150" spans="1:13" x14ac:dyDescent="0.35">
      <c r="A150" s="25" t="s">
        <v>216</v>
      </c>
      <c r="B150" s="42" t="s">
        <v>189</v>
      </c>
      <c r="C150" s="155">
        <v>0</v>
      </c>
      <c r="D150" s="155">
        <v>0</v>
      </c>
      <c r="E150" s="42"/>
      <c r="F150" s="51">
        <f t="shared" si="14"/>
        <v>0</v>
      </c>
      <c r="G150" s="51">
        <f t="shared" si="15"/>
        <v>0</v>
      </c>
      <c r="H150" s="23"/>
      <c r="L150" s="23"/>
      <c r="M150" s="23"/>
    </row>
    <row r="151" spans="1:13" x14ac:dyDescent="0.35">
      <c r="A151" s="25" t="s">
        <v>217</v>
      </c>
      <c r="B151" s="42" t="s">
        <v>191</v>
      </c>
      <c r="C151" s="155">
        <v>0</v>
      </c>
      <c r="D151" s="155">
        <v>0</v>
      </c>
      <c r="E151" s="42"/>
      <c r="F151" s="51">
        <f t="shared" si="14"/>
        <v>0</v>
      </c>
      <c r="G151" s="51">
        <f t="shared" si="15"/>
        <v>0</v>
      </c>
      <c r="H151" s="23"/>
      <c r="L151" s="23"/>
      <c r="M151" s="23"/>
    </row>
    <row r="152" spans="1:13" x14ac:dyDescent="0.35">
      <c r="A152" s="25" t="s">
        <v>218</v>
      </c>
      <c r="B152" s="42" t="s">
        <v>97</v>
      </c>
      <c r="C152" s="155">
        <v>3885</v>
      </c>
      <c r="D152" s="155">
        <v>12887.7490442207</v>
      </c>
      <c r="E152" s="42"/>
      <c r="F152" s="51">
        <f t="shared" si="14"/>
        <v>0.30140174620767363</v>
      </c>
      <c r="G152" s="51">
        <f t="shared" si="15"/>
        <v>0.99984300298954565</v>
      </c>
      <c r="H152" s="23"/>
      <c r="L152" s="23"/>
      <c r="M152" s="23"/>
    </row>
    <row r="153" spans="1:13" x14ac:dyDescent="0.35">
      <c r="A153" s="25" t="s">
        <v>219</v>
      </c>
      <c r="B153" s="59" t="s">
        <v>99</v>
      </c>
      <c r="C153" s="155">
        <f>SUM(C138:C152)</f>
        <v>12889.7727</v>
      </c>
      <c r="D153" s="155">
        <f>SUM(D138:D152)</f>
        <v>12889.772700000036</v>
      </c>
      <c r="E153" s="42"/>
      <c r="F153" s="62">
        <f>SUM(F138:F152)</f>
        <v>1</v>
      </c>
      <c r="G153" s="62">
        <f>SUM(G138:G152)</f>
        <v>1</v>
      </c>
      <c r="H153" s="23"/>
      <c r="L153" s="23"/>
      <c r="M153" s="23"/>
    </row>
    <row r="154" spans="1:13" outlineLevel="1" x14ac:dyDescent="0.35">
      <c r="A154" s="25" t="s">
        <v>220</v>
      </c>
      <c r="B154" s="54" t="s">
        <v>1620</v>
      </c>
      <c r="C154" s="155">
        <f>C152</f>
        <v>3885</v>
      </c>
      <c r="D154" s="155">
        <f>D152</f>
        <v>12887.7490442207</v>
      </c>
      <c r="E154" s="42"/>
      <c r="F154" s="51">
        <f>IF($C$153=0,"",IF(C154="[for completion]","",IF(C154="","",C154/$C$153)))</f>
        <v>0.30140174620767363</v>
      </c>
      <c r="G154" s="51">
        <f>IF($D$153=0,"",IF(D154="[for completion]","",IF(D154="","",D154/$D$153)))</f>
        <v>0.99984300298954565</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55">
        <v>9329.7726999999995</v>
      </c>
      <c r="D164" s="155">
        <v>11.434632000000001</v>
      </c>
      <c r="E164" s="63"/>
      <c r="F164" s="51">
        <f>IF($C$167=0,"",IF(C164="[for completion]","",IF(C164="","",C164/$C$167)))</f>
        <v>0.72381204208511762</v>
      </c>
      <c r="G164" s="51">
        <f>IF($D$167=0,"",IF(D164="[for completion]","",IF(D164="","",D164/$D$167)))</f>
        <v>8.8710889370454153E-4</v>
      </c>
      <c r="H164" s="23"/>
      <c r="L164" s="23"/>
      <c r="M164" s="23"/>
    </row>
    <row r="165" spans="1:13" x14ac:dyDescent="0.35">
      <c r="A165" s="25" t="s">
        <v>233</v>
      </c>
      <c r="B165" s="23" t="s">
        <v>234</v>
      </c>
      <c r="C165" s="155">
        <v>3560</v>
      </c>
      <c r="D165" s="155">
        <v>12878.338067999999</v>
      </c>
      <c r="E165" s="63"/>
      <c r="F165" s="51">
        <f t="shared" ref="F165:F166" si="18">IF($C$167=0,"",IF(C165="[for completion]","",IF(C165="","",C165/$C$167)))</f>
        <v>0.27618795791488238</v>
      </c>
      <c r="G165" s="51">
        <f t="shared" ref="G165:G166" si="19">IF($D$167=0,"",IF(D165="[for completion]","",IF(D165="","",D165/$D$167)))</f>
        <v>0.99911289110629542</v>
      </c>
      <c r="H165" s="23"/>
      <c r="L165" s="23"/>
      <c r="M165" s="23"/>
    </row>
    <row r="166" spans="1:13" x14ac:dyDescent="0.35">
      <c r="A166" s="25" t="s">
        <v>235</v>
      </c>
      <c r="B166" s="23" t="s">
        <v>97</v>
      </c>
      <c r="C166" s="155">
        <v>0</v>
      </c>
      <c r="D166" s="155">
        <v>0</v>
      </c>
      <c r="E166" s="63"/>
      <c r="F166" s="51">
        <f t="shared" si="18"/>
        <v>0</v>
      </c>
      <c r="G166" s="51">
        <f t="shared" si="19"/>
        <v>0</v>
      </c>
      <c r="H166" s="23"/>
      <c r="L166" s="23"/>
      <c r="M166" s="23"/>
    </row>
    <row r="167" spans="1:13" x14ac:dyDescent="0.35">
      <c r="A167" s="25" t="s">
        <v>236</v>
      </c>
      <c r="B167" s="64" t="s">
        <v>99</v>
      </c>
      <c r="C167" s="157">
        <f>SUM(C164:C166)</f>
        <v>12889.7727</v>
      </c>
      <c r="D167" s="157">
        <f>SUM(D164:D166)</f>
        <v>12889.7727</v>
      </c>
      <c r="E167" s="63"/>
      <c r="F167" s="63">
        <f>SUM(F164:F166)</f>
        <v>1</v>
      </c>
      <c r="G167" s="63">
        <f>SUM(G164:G166)</f>
        <v>1</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3">
        <v>0</v>
      </c>
      <c r="D174" s="39"/>
      <c r="E174" s="31"/>
      <c r="F174" s="51">
        <f>IF($C$179=0,"",IF(C174="[for completion]","",C174/$C$179))</f>
        <v>0</v>
      </c>
      <c r="G174" s="51"/>
      <c r="H174" s="23"/>
      <c r="L174" s="23"/>
      <c r="M174" s="23"/>
    </row>
    <row r="175" spans="1:13" ht="30.75" customHeight="1" x14ac:dyDescent="0.35">
      <c r="A175" s="25" t="s">
        <v>9</v>
      </c>
      <c r="B175" s="42" t="s">
        <v>1533</v>
      </c>
      <c r="C175" s="163">
        <v>251</v>
      </c>
      <c r="E175" s="53"/>
      <c r="F175" s="51">
        <f>IF($C$179=0,"",IF(C175="[for completion]","",C175/$C$179))</f>
        <v>1</v>
      </c>
      <c r="G175" s="51"/>
      <c r="H175" s="23"/>
      <c r="L175" s="23"/>
      <c r="M175" s="23"/>
    </row>
    <row r="176" spans="1:13" x14ac:dyDescent="0.35">
      <c r="A176" s="25" t="s">
        <v>246</v>
      </c>
      <c r="B176" s="42" t="s">
        <v>247</v>
      </c>
      <c r="C176" s="163">
        <v>0</v>
      </c>
      <c r="E176" s="53"/>
      <c r="F176" s="51"/>
      <c r="G176" s="51"/>
      <c r="H176" s="23"/>
      <c r="L176" s="23"/>
      <c r="M176" s="23"/>
    </row>
    <row r="177" spans="1:13" x14ac:dyDescent="0.35">
      <c r="A177" s="25" t="s">
        <v>248</v>
      </c>
      <c r="B177" s="42" t="s">
        <v>249</v>
      </c>
      <c r="C177" s="163">
        <v>0</v>
      </c>
      <c r="E177" s="53"/>
      <c r="F177" s="51">
        <f t="shared" ref="F177:F187" si="20">IF($C$179=0,"",IF(C177="[for completion]","",C177/$C$179))</f>
        <v>0</v>
      </c>
      <c r="G177" s="51"/>
      <c r="H177" s="23"/>
      <c r="L177" s="23"/>
      <c r="M177" s="23"/>
    </row>
    <row r="178" spans="1:13" x14ac:dyDescent="0.35">
      <c r="A178" s="25" t="s">
        <v>250</v>
      </c>
      <c r="B178" s="42" t="s">
        <v>97</v>
      </c>
      <c r="C178" s="163">
        <v>0</v>
      </c>
      <c r="E178" s="53"/>
      <c r="F178" s="51">
        <f t="shared" si="20"/>
        <v>0</v>
      </c>
      <c r="G178" s="51"/>
      <c r="H178" s="23"/>
      <c r="L178" s="23"/>
      <c r="M178" s="23"/>
    </row>
    <row r="179" spans="1:13" x14ac:dyDescent="0.35">
      <c r="A179" s="25" t="s">
        <v>10</v>
      </c>
      <c r="B179" s="59" t="s">
        <v>99</v>
      </c>
      <c r="C179" s="164">
        <f>SUM(C174:C178)</f>
        <v>251</v>
      </c>
      <c r="E179" s="53"/>
      <c r="F179" s="53">
        <f>SUM(F174:F178)</f>
        <v>1</v>
      </c>
      <c r="G179" s="51"/>
      <c r="H179" s="23"/>
      <c r="L179" s="23"/>
      <c r="M179" s="23"/>
    </row>
    <row r="180" spans="1:13" outlineLevel="1" x14ac:dyDescent="0.35">
      <c r="A180" s="25" t="s">
        <v>251</v>
      </c>
      <c r="B180" s="65" t="s">
        <v>252</v>
      </c>
      <c r="C180" s="163">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3">
        <v>251</v>
      </c>
      <c r="E193" s="50"/>
      <c r="F193" s="51">
        <f t="shared" ref="F193:F206" si="21">IF($C$208=0,"",IF(C193="[for completion]","",C193/$C$208))</f>
        <v>1</v>
      </c>
      <c r="G193" s="51"/>
      <c r="H193" s="23"/>
      <c r="L193" s="23"/>
      <c r="M193" s="23"/>
    </row>
    <row r="194" spans="1:13" x14ac:dyDescent="0.35">
      <c r="A194" s="25" t="s">
        <v>274</v>
      </c>
      <c r="B194" s="42" t="s">
        <v>275</v>
      </c>
      <c r="C194" s="163">
        <v>0</v>
      </c>
      <c r="E194" s="53"/>
      <c r="F194" s="51">
        <f t="shared" si="21"/>
        <v>0</v>
      </c>
      <c r="G194" s="53"/>
      <c r="H194" s="23"/>
      <c r="L194" s="23"/>
      <c r="M194" s="23"/>
    </row>
    <row r="195" spans="1:13" x14ac:dyDescent="0.35">
      <c r="A195" s="25" t="s">
        <v>276</v>
      </c>
      <c r="B195" s="42" t="s">
        <v>277</v>
      </c>
      <c r="C195" s="163">
        <v>0</v>
      </c>
      <c r="E195" s="53"/>
      <c r="F195" s="51">
        <f t="shared" si="21"/>
        <v>0</v>
      </c>
      <c r="G195" s="53"/>
      <c r="H195" s="23"/>
      <c r="L195" s="23"/>
      <c r="M195" s="23"/>
    </row>
    <row r="196" spans="1:13" x14ac:dyDescent="0.35">
      <c r="A196" s="25" t="s">
        <v>278</v>
      </c>
      <c r="B196" s="42" t="s">
        <v>279</v>
      </c>
      <c r="C196" s="163">
        <v>0</v>
      </c>
      <c r="E196" s="53"/>
      <c r="F196" s="51">
        <f t="shared" si="21"/>
        <v>0</v>
      </c>
      <c r="G196" s="53"/>
      <c r="H196" s="23"/>
      <c r="L196" s="23"/>
      <c r="M196" s="23"/>
    </row>
    <row r="197" spans="1:13" x14ac:dyDescent="0.35">
      <c r="A197" s="25" t="s">
        <v>280</v>
      </c>
      <c r="B197" s="42" t="s">
        <v>281</v>
      </c>
      <c r="C197" s="163">
        <v>0</v>
      </c>
      <c r="E197" s="53"/>
      <c r="F197" s="51">
        <f t="shared" si="21"/>
        <v>0</v>
      </c>
      <c r="G197" s="53"/>
      <c r="H197" s="23"/>
      <c r="L197" s="23"/>
      <c r="M197" s="23"/>
    </row>
    <row r="198" spans="1:13" x14ac:dyDescent="0.35">
      <c r="A198" s="25" t="s">
        <v>282</v>
      </c>
      <c r="B198" s="42" t="s">
        <v>283</v>
      </c>
      <c r="C198" s="163">
        <v>0</v>
      </c>
      <c r="E198" s="53"/>
      <c r="F198" s="51">
        <f t="shared" si="21"/>
        <v>0</v>
      </c>
      <c r="G198" s="53"/>
      <c r="H198" s="23"/>
      <c r="L198" s="23"/>
      <c r="M198" s="23"/>
    </row>
    <row r="199" spans="1:13" x14ac:dyDescent="0.35">
      <c r="A199" s="25" t="s">
        <v>284</v>
      </c>
      <c r="B199" s="42" t="s">
        <v>285</v>
      </c>
      <c r="C199" s="163">
        <v>0</v>
      </c>
      <c r="E199" s="53"/>
      <c r="F199" s="51">
        <f t="shared" si="21"/>
        <v>0</v>
      </c>
      <c r="G199" s="53"/>
      <c r="H199" s="23"/>
      <c r="L199" s="23"/>
      <c r="M199" s="23"/>
    </row>
    <row r="200" spans="1:13" x14ac:dyDescent="0.35">
      <c r="A200" s="25" t="s">
        <v>286</v>
      </c>
      <c r="B200" s="42" t="s">
        <v>12</v>
      </c>
      <c r="C200" s="163">
        <v>0</v>
      </c>
      <c r="E200" s="53"/>
      <c r="F200" s="51">
        <f t="shared" si="21"/>
        <v>0</v>
      </c>
      <c r="G200" s="53"/>
      <c r="H200" s="23"/>
      <c r="L200" s="23"/>
      <c r="M200" s="23"/>
    </row>
    <row r="201" spans="1:13" x14ac:dyDescent="0.35">
      <c r="A201" s="25" t="s">
        <v>287</v>
      </c>
      <c r="B201" s="42" t="s">
        <v>288</v>
      </c>
      <c r="C201" s="163">
        <v>0</v>
      </c>
      <c r="E201" s="53"/>
      <c r="F201" s="51">
        <f t="shared" si="21"/>
        <v>0</v>
      </c>
      <c r="G201" s="53"/>
      <c r="H201" s="23"/>
      <c r="L201" s="23"/>
      <c r="M201" s="23"/>
    </row>
    <row r="202" spans="1:13" x14ac:dyDescent="0.35">
      <c r="A202" s="25" t="s">
        <v>289</v>
      </c>
      <c r="B202" s="42" t="s">
        <v>290</v>
      </c>
      <c r="C202" s="163">
        <v>0</v>
      </c>
      <c r="E202" s="53"/>
      <c r="F202" s="51">
        <f t="shared" si="21"/>
        <v>0</v>
      </c>
      <c r="G202" s="53"/>
      <c r="H202" s="23"/>
      <c r="L202" s="23"/>
      <c r="M202" s="23"/>
    </row>
    <row r="203" spans="1:13" x14ac:dyDescent="0.35">
      <c r="A203" s="25" t="s">
        <v>291</v>
      </c>
      <c r="B203" s="42" t="s">
        <v>292</v>
      </c>
      <c r="C203" s="163">
        <v>0</v>
      </c>
      <c r="E203" s="53"/>
      <c r="F203" s="51">
        <f t="shared" si="21"/>
        <v>0</v>
      </c>
      <c r="G203" s="53"/>
      <c r="H203" s="23"/>
      <c r="L203" s="23"/>
      <c r="M203" s="23"/>
    </row>
    <row r="204" spans="1:13" x14ac:dyDescent="0.35">
      <c r="A204" s="25" t="s">
        <v>293</v>
      </c>
      <c r="B204" s="42" t="s">
        <v>294</v>
      </c>
      <c r="C204" s="163">
        <v>0</v>
      </c>
      <c r="E204" s="53"/>
      <c r="F204" s="51">
        <f t="shared" si="21"/>
        <v>0</v>
      </c>
      <c r="G204" s="53"/>
      <c r="H204" s="23"/>
      <c r="L204" s="23"/>
      <c r="M204" s="23"/>
    </row>
    <row r="205" spans="1:13" x14ac:dyDescent="0.35">
      <c r="A205" s="25" t="s">
        <v>295</v>
      </c>
      <c r="B205" s="42" t="s">
        <v>296</v>
      </c>
      <c r="C205" s="163">
        <v>0</v>
      </c>
      <c r="E205" s="53"/>
      <c r="F205" s="51">
        <f t="shared" si="21"/>
        <v>0</v>
      </c>
      <c r="G205" s="53"/>
      <c r="H205" s="23"/>
      <c r="L205" s="23"/>
      <c r="M205" s="23"/>
    </row>
    <row r="206" spans="1:13" x14ac:dyDescent="0.35">
      <c r="A206" s="25" t="s">
        <v>297</v>
      </c>
      <c r="B206" s="42" t="s">
        <v>97</v>
      </c>
      <c r="C206" s="163">
        <v>0</v>
      </c>
      <c r="E206" s="53"/>
      <c r="F206" s="51">
        <f t="shared" si="21"/>
        <v>0</v>
      </c>
      <c r="G206" s="53"/>
      <c r="H206" s="23"/>
      <c r="L206" s="23"/>
      <c r="M206" s="23"/>
    </row>
    <row r="207" spans="1:13" x14ac:dyDescent="0.35">
      <c r="A207" s="25" t="s">
        <v>298</v>
      </c>
      <c r="B207" s="52" t="s">
        <v>299</v>
      </c>
      <c r="C207" s="163">
        <v>0</v>
      </c>
      <c r="E207" s="53"/>
      <c r="F207" s="51"/>
      <c r="G207" s="53"/>
      <c r="H207" s="23"/>
      <c r="L207" s="23"/>
      <c r="M207" s="23"/>
    </row>
    <row r="208" spans="1:13" x14ac:dyDescent="0.35">
      <c r="A208" s="25" t="s">
        <v>300</v>
      </c>
      <c r="B208" s="59" t="s">
        <v>99</v>
      </c>
      <c r="C208" s="164">
        <f>SUM(C193:C206)</f>
        <v>251</v>
      </c>
      <c r="D208" s="42"/>
      <c r="E208" s="53"/>
      <c r="F208" s="53">
        <f>SUM(F193:F206)</f>
        <v>1</v>
      </c>
      <c r="G208" s="53"/>
      <c r="H208" s="23"/>
      <c r="L208" s="23"/>
      <c r="M208" s="23"/>
    </row>
    <row r="209" spans="1:13" outlineLevel="1" x14ac:dyDescent="0.35">
      <c r="A209" s="25" t="s">
        <v>301</v>
      </c>
      <c r="B209" s="54" t="s">
        <v>1598</v>
      </c>
      <c r="C209" s="163">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55">
        <f>SUM(C221:C222)</f>
        <v>350.99936739999998</v>
      </c>
      <c r="E218" s="63"/>
      <c r="F218" s="51">
        <f t="shared" ref="F218:F219" si="23">IF($C$38=0,"",IF(C218="[for completion]","",IF(C218="","",C218/$C$38)))</f>
        <v>2.0977518305805312E-2</v>
      </c>
      <c r="G218" s="51">
        <f t="shared" ref="G218:G219" si="24">IF($C$39=0,"",IF(C218="[for completion]","",IF(C218="","",C218/$C$39)))</f>
        <v>2.7230842278545376E-2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55">
        <f>SUM(C217:C219)</f>
        <v>350.99936739999998</v>
      </c>
      <c r="E220" s="63"/>
      <c r="F220" s="119">
        <f>SUM(F217:F219)</f>
        <v>2.0977518305805312E-2</v>
      </c>
      <c r="G220" s="119">
        <f>SUM(G217:G219)</f>
        <v>2.7230842278545376E-2</v>
      </c>
      <c r="H220" s="23"/>
      <c r="L220" s="23"/>
      <c r="M220" s="23"/>
    </row>
    <row r="221" spans="1:13" outlineLevel="1" x14ac:dyDescent="0.35">
      <c r="A221" s="25" t="s">
        <v>315</v>
      </c>
      <c r="B221" s="54" t="s">
        <v>1599</v>
      </c>
      <c r="C221" s="163">
        <v>251</v>
      </c>
      <c r="E221" s="63"/>
      <c r="F221" s="51">
        <f t="shared" ref="F221:F227" si="25">IF($C$38=0,"",IF(C221="[for completion]","",IF(C221="","",C221/$C$38)))</f>
        <v>1.5001044400050774E-2</v>
      </c>
      <c r="G221" s="51">
        <f t="shared" ref="G221:G227" si="26">IF($C$39=0,"",IF(C221="[for completion]","",IF(C221="","",C221/$C$39)))</f>
        <v>1.9472802650740303E-2</v>
      </c>
      <c r="H221" s="23"/>
      <c r="L221" s="23"/>
      <c r="M221" s="23"/>
    </row>
    <row r="222" spans="1:13" outlineLevel="1" x14ac:dyDescent="0.35">
      <c r="A222" s="25" t="s">
        <v>316</v>
      </c>
      <c r="B222" s="54" t="s">
        <v>1600</v>
      </c>
      <c r="C222" s="155">
        <f>C42</f>
        <v>99.999367399999997</v>
      </c>
      <c r="E222" s="63"/>
      <c r="F222" s="51">
        <f t="shared" si="25"/>
        <v>5.9764739057545412E-3</v>
      </c>
      <c r="G222" s="51">
        <f t="shared" si="26"/>
        <v>7.758039627805074E-3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101.5" x14ac:dyDescent="0.35">
      <c r="A229" s="25" t="s">
        <v>323</v>
      </c>
      <c r="B229" s="42" t="s">
        <v>324</v>
      </c>
      <c r="C229" s="158" t="s">
        <v>1623</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55">
        <v>9327.7490442199996</v>
      </c>
      <c r="E231" s="42"/>
      <c r="H231" s="23"/>
      <c r="L231" s="23"/>
      <c r="M231" s="23"/>
    </row>
    <row r="232" spans="1:14" x14ac:dyDescent="0.35">
      <c r="A232" s="25" t="s">
        <v>326</v>
      </c>
      <c r="B232" s="66" t="s">
        <v>327</v>
      </c>
      <c r="C232" s="25" t="s">
        <v>1601</v>
      </c>
      <c r="E232" s="42"/>
      <c r="H232" s="23"/>
      <c r="L232" s="23"/>
      <c r="M232" s="23"/>
    </row>
    <row r="233" spans="1:14" x14ac:dyDescent="0.35">
      <c r="A233" s="25" t="s">
        <v>328</v>
      </c>
      <c r="B233" s="66" t="s">
        <v>329</v>
      </c>
      <c r="C233" s="25" t="s">
        <v>1601</v>
      </c>
      <c r="E233" s="42"/>
      <c r="H233" s="23"/>
      <c r="L233" s="23"/>
      <c r="M233" s="23"/>
    </row>
    <row r="234" spans="1:14" outlineLevel="1" x14ac:dyDescent="0.35">
      <c r="A234" s="25" t="s">
        <v>330</v>
      </c>
      <c r="B234" s="40" t="s">
        <v>331</v>
      </c>
      <c r="C234" s="156">
        <f>C43</f>
        <v>134.600456620664</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display="https://www.pkobh.pl/en/investor-relations/polish-covered-bonds-issue-programme/_x000a_"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tabSelected="1" topLeftCell="A217" zoomScaleNormal="100" workbookViewId="0">
      <selection activeCell="D248" sqref="D248"/>
    </sheetView>
  </sheetViews>
  <sheetFormatPr defaultColWidth="8.81640625" defaultRowHeight="14.5" outlineLevelRow="1" x14ac:dyDescent="0.35"/>
  <cols>
    <col min="1" max="1" width="13.81640625" style="105" customWidth="1"/>
    <col min="2" max="2" width="60.81640625" style="105" customWidth="1"/>
    <col min="3" max="3" width="41" style="105" customWidth="1"/>
    <col min="4" max="4" width="40.81640625" style="105" customWidth="1"/>
    <col min="5" max="5" width="6.7265625" style="105" customWidth="1"/>
    <col min="6" max="6" width="41.54296875" style="105" customWidth="1"/>
    <col min="7" max="7" width="41.54296875" style="100" customWidth="1"/>
    <col min="8" max="16384" width="8.81640625" style="101"/>
  </cols>
  <sheetData>
    <row r="1" spans="1:7" ht="31" x14ac:dyDescent="0.35">
      <c r="A1" s="149" t="s">
        <v>486</v>
      </c>
      <c r="B1" s="149"/>
      <c r="C1" s="100"/>
      <c r="D1" s="100"/>
      <c r="E1" s="100"/>
      <c r="F1" s="150" t="s">
        <v>1571</v>
      </c>
    </row>
    <row r="2" spans="1:7" ht="15" thickBot="1" x14ac:dyDescent="0.4">
      <c r="A2" s="100"/>
      <c r="B2" s="100"/>
      <c r="C2" s="100"/>
      <c r="D2" s="100"/>
      <c r="E2" s="100"/>
      <c r="F2" s="100"/>
    </row>
    <row r="3" spans="1:7" ht="19" thickBot="1" x14ac:dyDescent="0.4">
      <c r="A3" s="102"/>
      <c r="B3" s="103" t="s">
        <v>23</v>
      </c>
      <c r="C3" s="104" t="s">
        <v>1582</v>
      </c>
      <c r="D3" s="102"/>
      <c r="E3" s="102"/>
      <c r="F3" s="100"/>
      <c r="G3" s="102"/>
    </row>
    <row r="4" spans="1:7" ht="15" thickBot="1" x14ac:dyDescent="0.4"/>
    <row r="5" spans="1:7" ht="18.5" x14ac:dyDescent="0.35">
      <c r="A5" s="106"/>
      <c r="B5" s="107" t="s">
        <v>487</v>
      </c>
      <c r="C5" s="106"/>
      <c r="E5" s="108"/>
      <c r="F5" s="108"/>
    </row>
    <row r="6" spans="1:7" x14ac:dyDescent="0.35">
      <c r="B6" s="109" t="s">
        <v>488</v>
      </c>
    </row>
    <row r="7" spans="1:7" x14ac:dyDescent="0.35">
      <c r="B7" s="110" t="s">
        <v>489</v>
      </c>
    </row>
    <row r="8" spans="1:7" ht="15" thickBot="1" x14ac:dyDescent="0.4">
      <c r="B8" s="111" t="s">
        <v>490</v>
      </c>
    </row>
    <row r="9" spans="1:7" x14ac:dyDescent="0.35">
      <c r="B9" s="112"/>
    </row>
    <row r="10" spans="1:7" ht="37" x14ac:dyDescent="0.35">
      <c r="A10" s="113" t="s">
        <v>33</v>
      </c>
      <c r="B10" s="113" t="s">
        <v>488</v>
      </c>
      <c r="C10" s="114"/>
      <c r="D10" s="114"/>
      <c r="E10" s="114"/>
      <c r="F10" s="114"/>
      <c r="G10" s="115"/>
    </row>
    <row r="11" spans="1:7" ht="15" customHeight="1" x14ac:dyDescent="0.35">
      <c r="A11" s="116"/>
      <c r="B11" s="117" t="s">
        <v>491</v>
      </c>
      <c r="C11" s="116" t="s">
        <v>65</v>
      </c>
      <c r="D11" s="116"/>
      <c r="E11" s="116"/>
      <c r="F11" s="118" t="s">
        <v>492</v>
      </c>
      <c r="G11" s="118"/>
    </row>
    <row r="12" spans="1:7" x14ac:dyDescent="0.35">
      <c r="A12" s="105" t="s">
        <v>493</v>
      </c>
      <c r="B12" s="105" t="s">
        <v>494</v>
      </c>
      <c r="C12" s="159">
        <v>16481.168328169901</v>
      </c>
      <c r="F12" s="119">
        <f>IF($C$15=0,"",IF(C12="[for completion]","",C12/$C$15))</f>
        <v>1</v>
      </c>
    </row>
    <row r="13" spans="1:7" x14ac:dyDescent="0.35">
      <c r="A13" s="105" t="s">
        <v>495</v>
      </c>
      <c r="B13" s="105" t="s">
        <v>496</v>
      </c>
      <c r="C13" s="105">
        <v>0</v>
      </c>
      <c r="F13" s="119">
        <f>IF($C$15=0,"",IF(C13="[for completion]","",C13/$C$15))</f>
        <v>0</v>
      </c>
    </row>
    <row r="14" spans="1:7" x14ac:dyDescent="0.35">
      <c r="A14" s="105" t="s">
        <v>497</v>
      </c>
      <c r="B14" s="105" t="s">
        <v>97</v>
      </c>
      <c r="C14" s="105">
        <v>0</v>
      </c>
      <c r="F14" s="119">
        <f>IF($C$15=0,"",IF(C14="[for completion]","",C14/$C$15))</f>
        <v>0</v>
      </c>
    </row>
    <row r="15" spans="1:7" x14ac:dyDescent="0.35">
      <c r="A15" s="105" t="s">
        <v>498</v>
      </c>
      <c r="B15" s="120" t="s">
        <v>99</v>
      </c>
      <c r="C15" s="159">
        <f>SUM(C12:C14)</f>
        <v>16481.168328169901</v>
      </c>
      <c r="F15" s="121">
        <f>SUM(F12:F14)</f>
        <v>1</v>
      </c>
    </row>
    <row r="16" spans="1:7" outlineLevel="1" x14ac:dyDescent="0.35">
      <c r="A16" s="105" t="s">
        <v>499</v>
      </c>
      <c r="B16" s="122" t="s">
        <v>500</v>
      </c>
      <c r="F16" s="119">
        <f t="shared" ref="F16:F26" si="0">IF($C$15=0,"",IF(C16="[for completion]","",C16/$C$15))</f>
        <v>0</v>
      </c>
    </row>
    <row r="17" spans="1:7" outlineLevel="1" x14ac:dyDescent="0.35">
      <c r="A17" s="105" t="s">
        <v>501</v>
      </c>
      <c r="B17" s="122" t="s">
        <v>1541</v>
      </c>
      <c r="F17" s="119">
        <f t="shared" si="0"/>
        <v>0</v>
      </c>
    </row>
    <row r="18" spans="1:7" outlineLevel="1" x14ac:dyDescent="0.35">
      <c r="A18" s="105" t="s">
        <v>502</v>
      </c>
      <c r="B18" s="122" t="s">
        <v>101</v>
      </c>
      <c r="F18" s="119">
        <f t="shared" si="0"/>
        <v>0</v>
      </c>
    </row>
    <row r="19" spans="1:7" outlineLevel="1" x14ac:dyDescent="0.35">
      <c r="A19" s="105" t="s">
        <v>503</v>
      </c>
      <c r="B19" s="122" t="s">
        <v>101</v>
      </c>
      <c r="F19" s="119">
        <f t="shared" si="0"/>
        <v>0</v>
      </c>
    </row>
    <row r="20" spans="1:7" outlineLevel="1" x14ac:dyDescent="0.35">
      <c r="A20" s="105" t="s">
        <v>504</v>
      </c>
      <c r="B20" s="122" t="s">
        <v>101</v>
      </c>
      <c r="F20" s="119">
        <f t="shared" si="0"/>
        <v>0</v>
      </c>
    </row>
    <row r="21" spans="1:7" outlineLevel="1" x14ac:dyDescent="0.35">
      <c r="A21" s="105" t="s">
        <v>505</v>
      </c>
      <c r="B21" s="122" t="s">
        <v>101</v>
      </c>
      <c r="F21" s="119">
        <f t="shared" si="0"/>
        <v>0</v>
      </c>
    </row>
    <row r="22" spans="1:7" outlineLevel="1" x14ac:dyDescent="0.35">
      <c r="A22" s="105" t="s">
        <v>506</v>
      </c>
      <c r="B22" s="122" t="s">
        <v>101</v>
      </c>
      <c r="F22" s="119">
        <f t="shared" si="0"/>
        <v>0</v>
      </c>
    </row>
    <row r="23" spans="1:7" outlineLevel="1" x14ac:dyDescent="0.35">
      <c r="A23" s="105" t="s">
        <v>507</v>
      </c>
      <c r="B23" s="122" t="s">
        <v>101</v>
      </c>
      <c r="F23" s="119">
        <f t="shared" si="0"/>
        <v>0</v>
      </c>
    </row>
    <row r="24" spans="1:7" outlineLevel="1" x14ac:dyDescent="0.35">
      <c r="A24" s="105" t="s">
        <v>508</v>
      </c>
      <c r="B24" s="122" t="s">
        <v>101</v>
      </c>
      <c r="F24" s="119">
        <f t="shared" si="0"/>
        <v>0</v>
      </c>
    </row>
    <row r="25" spans="1:7" outlineLevel="1" x14ac:dyDescent="0.35">
      <c r="A25" s="105" t="s">
        <v>509</v>
      </c>
      <c r="B25" s="122" t="s">
        <v>101</v>
      </c>
      <c r="F25" s="119">
        <f t="shared" si="0"/>
        <v>0</v>
      </c>
    </row>
    <row r="26" spans="1:7" outlineLevel="1" x14ac:dyDescent="0.35">
      <c r="A26" s="105" t="s">
        <v>510</v>
      </c>
      <c r="B26" s="122" t="s">
        <v>101</v>
      </c>
      <c r="C26" s="101"/>
      <c r="D26" s="101"/>
      <c r="E26" s="101"/>
      <c r="F26" s="119">
        <f t="shared" si="0"/>
        <v>0</v>
      </c>
    </row>
    <row r="27" spans="1:7" ht="15" customHeight="1" x14ac:dyDescent="0.35">
      <c r="A27" s="116"/>
      <c r="B27" s="117" t="s">
        <v>511</v>
      </c>
      <c r="C27" s="116" t="s">
        <v>512</v>
      </c>
      <c r="D27" s="116" t="s">
        <v>513</v>
      </c>
      <c r="E27" s="123"/>
      <c r="F27" s="116" t="s">
        <v>514</v>
      </c>
      <c r="G27" s="118"/>
    </row>
    <row r="28" spans="1:7" x14ac:dyDescent="0.35">
      <c r="A28" s="105" t="s">
        <v>515</v>
      </c>
      <c r="B28" s="105" t="s">
        <v>516</v>
      </c>
      <c r="C28" s="160">
        <v>89888</v>
      </c>
      <c r="D28" s="105">
        <v>0</v>
      </c>
      <c r="F28" s="160">
        <f>C28</f>
        <v>89888</v>
      </c>
    </row>
    <row r="29" spans="1:7" outlineLevel="1" x14ac:dyDescent="0.35">
      <c r="A29" s="105" t="s">
        <v>517</v>
      </c>
      <c r="B29" s="124" t="s">
        <v>518</v>
      </c>
    </row>
    <row r="30" spans="1:7" outlineLevel="1" x14ac:dyDescent="0.35">
      <c r="A30" s="105" t="s">
        <v>519</v>
      </c>
      <c r="B30" s="124" t="s">
        <v>520</v>
      </c>
    </row>
    <row r="31" spans="1:7" outlineLevel="1" x14ac:dyDescent="0.35">
      <c r="A31" s="105" t="s">
        <v>521</v>
      </c>
      <c r="B31" s="124"/>
    </row>
    <row r="32" spans="1:7" outlineLevel="1" x14ac:dyDescent="0.35">
      <c r="A32" s="105" t="s">
        <v>522</v>
      </c>
      <c r="B32" s="124"/>
    </row>
    <row r="33" spans="1:7" outlineLevel="1" x14ac:dyDescent="0.35">
      <c r="A33" s="105" t="s">
        <v>523</v>
      </c>
      <c r="B33" s="124"/>
    </row>
    <row r="34" spans="1:7" outlineLevel="1" x14ac:dyDescent="0.35">
      <c r="A34" s="105" t="s">
        <v>524</v>
      </c>
      <c r="B34" s="124"/>
    </row>
    <row r="35" spans="1:7" ht="15" customHeight="1" x14ac:dyDescent="0.35">
      <c r="A35" s="116"/>
      <c r="B35" s="117" t="s">
        <v>525</v>
      </c>
      <c r="C35" s="116" t="s">
        <v>526</v>
      </c>
      <c r="D35" s="116" t="s">
        <v>527</v>
      </c>
      <c r="E35" s="123"/>
      <c r="F35" s="118" t="s">
        <v>492</v>
      </c>
      <c r="G35" s="118"/>
    </row>
    <row r="36" spans="1:7" x14ac:dyDescent="0.35">
      <c r="A36" s="105" t="s">
        <v>528</v>
      </c>
      <c r="B36" s="105" t="s">
        <v>529</v>
      </c>
      <c r="C36" s="161">
        <f>11.90143571/C12</f>
        <v>7.2212330297348264E-4</v>
      </c>
      <c r="D36" s="140">
        <v>0</v>
      </c>
      <c r="F36" s="161">
        <f>SUM(C36:D36)</f>
        <v>7.2212330297348264E-4</v>
      </c>
    </row>
    <row r="37" spans="1:7" outlineLevel="1" x14ac:dyDescent="0.35">
      <c r="A37" s="105" t="s">
        <v>530</v>
      </c>
      <c r="C37" s="140"/>
      <c r="D37" s="140"/>
      <c r="F37" s="140"/>
    </row>
    <row r="38" spans="1:7" outlineLevel="1" x14ac:dyDescent="0.35">
      <c r="A38" s="105" t="s">
        <v>531</v>
      </c>
      <c r="C38" s="140"/>
      <c r="D38" s="140"/>
      <c r="F38" s="140"/>
    </row>
    <row r="39" spans="1:7" outlineLevel="1" x14ac:dyDescent="0.35">
      <c r="A39" s="105" t="s">
        <v>532</v>
      </c>
      <c r="C39" s="140"/>
      <c r="D39" s="140"/>
      <c r="F39" s="140"/>
    </row>
    <row r="40" spans="1:7" outlineLevel="1" x14ac:dyDescent="0.35">
      <c r="A40" s="105" t="s">
        <v>533</v>
      </c>
      <c r="C40" s="140"/>
      <c r="D40" s="140"/>
      <c r="F40" s="140"/>
    </row>
    <row r="41" spans="1:7" outlineLevel="1" x14ac:dyDescent="0.35">
      <c r="A41" s="105" t="s">
        <v>534</v>
      </c>
      <c r="C41" s="140"/>
      <c r="D41" s="140"/>
      <c r="F41" s="140"/>
    </row>
    <row r="42" spans="1:7" outlineLevel="1" x14ac:dyDescent="0.35">
      <c r="A42" s="105" t="s">
        <v>535</v>
      </c>
      <c r="C42" s="140"/>
      <c r="D42" s="140"/>
      <c r="F42" s="140"/>
    </row>
    <row r="43" spans="1:7" ht="15" customHeight="1" x14ac:dyDescent="0.35">
      <c r="A43" s="116"/>
      <c r="B43" s="117" t="s">
        <v>536</v>
      </c>
      <c r="C43" s="116" t="s">
        <v>526</v>
      </c>
      <c r="D43" s="116" t="s">
        <v>527</v>
      </c>
      <c r="E43" s="123"/>
      <c r="F43" s="118" t="s">
        <v>492</v>
      </c>
      <c r="G43" s="118"/>
    </row>
    <row r="44" spans="1:7" x14ac:dyDescent="0.35">
      <c r="A44" s="105" t="s">
        <v>537</v>
      </c>
      <c r="B44" s="125" t="s">
        <v>538</v>
      </c>
      <c r="C44" s="139">
        <f>SUM(C45:C72)</f>
        <v>1</v>
      </c>
      <c r="D44" s="139">
        <f>SUM(D45:D72)</f>
        <v>0</v>
      </c>
      <c r="E44" s="140"/>
      <c r="F44" s="139">
        <f>SUM(F45:F72)</f>
        <v>1</v>
      </c>
      <c r="G44" s="105"/>
    </row>
    <row r="45" spans="1:7" x14ac:dyDescent="0.35">
      <c r="A45" s="105" t="s">
        <v>539</v>
      </c>
      <c r="B45" s="105" t="s">
        <v>540</v>
      </c>
      <c r="C45" s="140">
        <v>0</v>
      </c>
      <c r="D45" s="140">
        <v>0</v>
      </c>
      <c r="E45" s="140"/>
      <c r="F45" s="140">
        <v>0</v>
      </c>
      <c r="G45" s="105"/>
    </row>
    <row r="46" spans="1:7" x14ac:dyDescent="0.35">
      <c r="A46" s="105" t="s">
        <v>541</v>
      </c>
      <c r="B46" s="105" t="s">
        <v>542</v>
      </c>
      <c r="C46" s="140">
        <v>0</v>
      </c>
      <c r="D46" s="140">
        <v>0</v>
      </c>
      <c r="E46" s="140"/>
      <c r="F46" s="140">
        <v>0</v>
      </c>
      <c r="G46" s="105"/>
    </row>
    <row r="47" spans="1:7" x14ac:dyDescent="0.35">
      <c r="A47" s="105" t="s">
        <v>543</v>
      </c>
      <c r="B47" s="105" t="s">
        <v>544</v>
      </c>
      <c r="C47" s="140">
        <v>0</v>
      </c>
      <c r="D47" s="140">
        <v>0</v>
      </c>
      <c r="E47" s="140"/>
      <c r="F47" s="140">
        <v>0</v>
      </c>
      <c r="G47" s="105"/>
    </row>
    <row r="48" spans="1:7" x14ac:dyDescent="0.35">
      <c r="A48" s="105" t="s">
        <v>545</v>
      </c>
      <c r="B48" s="105" t="s">
        <v>546</v>
      </c>
      <c r="C48" s="140">
        <v>0</v>
      </c>
      <c r="D48" s="140">
        <v>0</v>
      </c>
      <c r="E48" s="140"/>
      <c r="F48" s="140">
        <v>0</v>
      </c>
      <c r="G48" s="105"/>
    </row>
    <row r="49" spans="1:7" x14ac:dyDescent="0.35">
      <c r="A49" s="105" t="s">
        <v>547</v>
      </c>
      <c r="B49" s="105" t="s">
        <v>548</v>
      </c>
      <c r="C49" s="140">
        <v>0</v>
      </c>
      <c r="D49" s="140">
        <v>0</v>
      </c>
      <c r="E49" s="140"/>
      <c r="F49" s="140">
        <v>0</v>
      </c>
      <c r="G49" s="105"/>
    </row>
    <row r="50" spans="1:7" x14ac:dyDescent="0.35">
      <c r="A50" s="105" t="s">
        <v>549</v>
      </c>
      <c r="B50" s="105" t="s">
        <v>550</v>
      </c>
      <c r="C50" s="140">
        <v>0</v>
      </c>
      <c r="D50" s="140">
        <v>0</v>
      </c>
      <c r="E50" s="140"/>
      <c r="F50" s="140">
        <v>0</v>
      </c>
      <c r="G50" s="105"/>
    </row>
    <row r="51" spans="1:7" x14ac:dyDescent="0.35">
      <c r="A51" s="105" t="s">
        <v>551</v>
      </c>
      <c r="B51" s="105" t="s">
        <v>552</v>
      </c>
      <c r="C51" s="140">
        <v>0</v>
      </c>
      <c r="D51" s="140">
        <v>0</v>
      </c>
      <c r="E51" s="140"/>
      <c r="F51" s="140">
        <v>0</v>
      </c>
      <c r="G51" s="105"/>
    </row>
    <row r="52" spans="1:7" x14ac:dyDescent="0.35">
      <c r="A52" s="105" t="s">
        <v>553</v>
      </c>
      <c r="B52" s="105" t="s">
        <v>554</v>
      </c>
      <c r="C52" s="140">
        <v>0</v>
      </c>
      <c r="D52" s="140">
        <v>0</v>
      </c>
      <c r="E52" s="140"/>
      <c r="F52" s="140">
        <v>0</v>
      </c>
      <c r="G52" s="105"/>
    </row>
    <row r="53" spans="1:7" x14ac:dyDescent="0.35">
      <c r="A53" s="105" t="s">
        <v>555</v>
      </c>
      <c r="B53" s="105" t="s">
        <v>556</v>
      </c>
      <c r="C53" s="140">
        <v>0</v>
      </c>
      <c r="D53" s="140">
        <v>0</v>
      </c>
      <c r="E53" s="140"/>
      <c r="F53" s="140">
        <v>0</v>
      </c>
      <c r="G53" s="105"/>
    </row>
    <row r="54" spans="1:7" x14ac:dyDescent="0.35">
      <c r="A54" s="105" t="s">
        <v>557</v>
      </c>
      <c r="B54" s="105" t="s">
        <v>558</v>
      </c>
      <c r="C54" s="140">
        <v>0</v>
      </c>
      <c r="D54" s="140">
        <v>0</v>
      </c>
      <c r="E54" s="140"/>
      <c r="F54" s="140">
        <v>0</v>
      </c>
      <c r="G54" s="105"/>
    </row>
    <row r="55" spans="1:7" x14ac:dyDescent="0.35">
      <c r="A55" s="105" t="s">
        <v>559</v>
      </c>
      <c r="B55" s="105" t="s">
        <v>560</v>
      </c>
      <c r="C55" s="140">
        <v>0</v>
      </c>
      <c r="D55" s="140">
        <v>0</v>
      </c>
      <c r="E55" s="140"/>
      <c r="F55" s="140">
        <v>0</v>
      </c>
      <c r="G55" s="105"/>
    </row>
    <row r="56" spans="1:7" x14ac:dyDescent="0.35">
      <c r="A56" s="105" t="s">
        <v>561</v>
      </c>
      <c r="B56" s="105" t="s">
        <v>562</v>
      </c>
      <c r="C56" s="140">
        <v>0</v>
      </c>
      <c r="D56" s="140">
        <v>0</v>
      </c>
      <c r="E56" s="140"/>
      <c r="F56" s="140">
        <v>0</v>
      </c>
      <c r="G56" s="105"/>
    </row>
    <row r="57" spans="1:7" x14ac:dyDescent="0.35">
      <c r="A57" s="105" t="s">
        <v>563</v>
      </c>
      <c r="B57" s="105" t="s">
        <v>564</v>
      </c>
      <c r="C57" s="140">
        <v>0</v>
      </c>
      <c r="D57" s="140">
        <v>0</v>
      </c>
      <c r="E57" s="140"/>
      <c r="F57" s="140">
        <v>0</v>
      </c>
      <c r="G57" s="105"/>
    </row>
    <row r="58" spans="1:7" x14ac:dyDescent="0.35">
      <c r="A58" s="105" t="s">
        <v>565</v>
      </c>
      <c r="B58" s="105" t="s">
        <v>566</v>
      </c>
      <c r="C58" s="140">
        <v>0</v>
      </c>
      <c r="D58" s="140">
        <v>0</v>
      </c>
      <c r="E58" s="140"/>
      <c r="F58" s="140">
        <v>0</v>
      </c>
      <c r="G58" s="105"/>
    </row>
    <row r="59" spans="1:7" x14ac:dyDescent="0.35">
      <c r="A59" s="105" t="s">
        <v>567</v>
      </c>
      <c r="B59" s="105" t="s">
        <v>568</v>
      </c>
      <c r="C59" s="140">
        <v>0</v>
      </c>
      <c r="D59" s="140">
        <v>0</v>
      </c>
      <c r="E59" s="140"/>
      <c r="F59" s="140">
        <v>0</v>
      </c>
      <c r="G59" s="105"/>
    </row>
    <row r="60" spans="1:7" x14ac:dyDescent="0.35">
      <c r="A60" s="105" t="s">
        <v>569</v>
      </c>
      <c r="B60" s="105" t="s">
        <v>3</v>
      </c>
      <c r="C60" s="140">
        <v>0</v>
      </c>
      <c r="D60" s="140">
        <v>0</v>
      </c>
      <c r="E60" s="140"/>
      <c r="F60" s="140">
        <v>0</v>
      </c>
      <c r="G60" s="105"/>
    </row>
    <row r="61" spans="1:7" x14ac:dyDescent="0.35">
      <c r="A61" s="105" t="s">
        <v>570</v>
      </c>
      <c r="B61" s="105" t="s">
        <v>571</v>
      </c>
      <c r="C61" s="140">
        <v>0</v>
      </c>
      <c r="D61" s="140">
        <v>0</v>
      </c>
      <c r="E61" s="140"/>
      <c r="F61" s="140">
        <v>0</v>
      </c>
      <c r="G61" s="105"/>
    </row>
    <row r="62" spans="1:7" x14ac:dyDescent="0.35">
      <c r="A62" s="105" t="s">
        <v>572</v>
      </c>
      <c r="B62" s="105" t="s">
        <v>573</v>
      </c>
      <c r="C62" s="140">
        <v>0</v>
      </c>
      <c r="D62" s="140">
        <v>0</v>
      </c>
      <c r="E62" s="140"/>
      <c r="F62" s="140">
        <v>0</v>
      </c>
      <c r="G62" s="105"/>
    </row>
    <row r="63" spans="1:7" x14ac:dyDescent="0.35">
      <c r="A63" s="105" t="s">
        <v>574</v>
      </c>
      <c r="B63" s="105" t="s">
        <v>575</v>
      </c>
      <c r="C63" s="140">
        <v>0</v>
      </c>
      <c r="D63" s="140">
        <v>0</v>
      </c>
      <c r="E63" s="140"/>
      <c r="F63" s="140">
        <v>0</v>
      </c>
      <c r="G63" s="105"/>
    </row>
    <row r="64" spans="1:7" x14ac:dyDescent="0.35">
      <c r="A64" s="105" t="s">
        <v>576</v>
      </c>
      <c r="B64" s="105" t="s">
        <v>577</v>
      </c>
      <c r="C64" s="140">
        <v>0</v>
      </c>
      <c r="D64" s="140">
        <v>0</v>
      </c>
      <c r="E64" s="140"/>
      <c r="F64" s="140">
        <v>0</v>
      </c>
      <c r="G64" s="105"/>
    </row>
    <row r="65" spans="1:7" x14ac:dyDescent="0.35">
      <c r="A65" s="105" t="s">
        <v>578</v>
      </c>
      <c r="B65" s="105" t="s">
        <v>579</v>
      </c>
      <c r="C65" s="140">
        <v>1</v>
      </c>
      <c r="D65" s="140">
        <v>0</v>
      </c>
      <c r="E65" s="140"/>
      <c r="F65" s="140">
        <v>1</v>
      </c>
      <c r="G65" s="105"/>
    </row>
    <row r="66" spans="1:7" x14ac:dyDescent="0.35">
      <c r="A66" s="105" t="s">
        <v>580</v>
      </c>
      <c r="B66" s="105" t="s">
        <v>581</v>
      </c>
      <c r="C66" s="140">
        <v>0</v>
      </c>
      <c r="D66" s="140">
        <v>0</v>
      </c>
      <c r="E66" s="140"/>
      <c r="F66" s="140">
        <v>0</v>
      </c>
      <c r="G66" s="105"/>
    </row>
    <row r="67" spans="1:7" x14ac:dyDescent="0.35">
      <c r="A67" s="105" t="s">
        <v>582</v>
      </c>
      <c r="B67" s="105" t="s">
        <v>583</v>
      </c>
      <c r="C67" s="140">
        <v>0</v>
      </c>
      <c r="D67" s="140">
        <v>0</v>
      </c>
      <c r="E67" s="140"/>
      <c r="F67" s="140">
        <v>0</v>
      </c>
      <c r="G67" s="105"/>
    </row>
    <row r="68" spans="1:7" x14ac:dyDescent="0.35">
      <c r="A68" s="105" t="s">
        <v>584</v>
      </c>
      <c r="B68" s="105" t="s">
        <v>585</v>
      </c>
      <c r="C68" s="140">
        <v>0</v>
      </c>
      <c r="D68" s="140">
        <v>0</v>
      </c>
      <c r="E68" s="140"/>
      <c r="F68" s="140">
        <v>0</v>
      </c>
      <c r="G68" s="105"/>
    </row>
    <row r="69" spans="1:7" x14ac:dyDescent="0.35">
      <c r="A69" s="105" t="s">
        <v>586</v>
      </c>
      <c r="B69" s="105" t="s">
        <v>587</v>
      </c>
      <c r="C69" s="140">
        <v>0</v>
      </c>
      <c r="D69" s="140">
        <v>0</v>
      </c>
      <c r="E69" s="140"/>
      <c r="F69" s="140">
        <v>0</v>
      </c>
      <c r="G69" s="105"/>
    </row>
    <row r="70" spans="1:7" x14ac:dyDescent="0.35">
      <c r="A70" s="105" t="s">
        <v>588</v>
      </c>
      <c r="B70" s="105" t="s">
        <v>589</v>
      </c>
      <c r="C70" s="140">
        <v>0</v>
      </c>
      <c r="D70" s="140">
        <v>0</v>
      </c>
      <c r="E70" s="140"/>
      <c r="F70" s="140">
        <v>0</v>
      </c>
      <c r="G70" s="105"/>
    </row>
    <row r="71" spans="1:7" x14ac:dyDescent="0.35">
      <c r="A71" s="105" t="s">
        <v>590</v>
      </c>
      <c r="B71" s="105" t="s">
        <v>6</v>
      </c>
      <c r="C71" s="140">
        <v>0</v>
      </c>
      <c r="D71" s="140">
        <v>0</v>
      </c>
      <c r="E71" s="140"/>
      <c r="F71" s="140">
        <v>0</v>
      </c>
      <c r="G71" s="105"/>
    </row>
    <row r="72" spans="1:7" x14ac:dyDescent="0.35">
      <c r="A72" s="105" t="s">
        <v>591</v>
      </c>
      <c r="B72" s="105" t="s">
        <v>592</v>
      </c>
      <c r="C72" s="140">
        <v>0</v>
      </c>
      <c r="D72" s="140">
        <v>0</v>
      </c>
      <c r="E72" s="140"/>
      <c r="F72" s="140">
        <v>0</v>
      </c>
      <c r="G72" s="105"/>
    </row>
    <row r="73" spans="1:7" x14ac:dyDescent="0.35">
      <c r="A73" s="105" t="s">
        <v>593</v>
      </c>
      <c r="B73" s="125" t="s">
        <v>279</v>
      </c>
      <c r="C73" s="139">
        <f>SUM(C74:C76)</f>
        <v>0</v>
      </c>
      <c r="D73" s="139">
        <f>SUM(D74:D76)</f>
        <v>0</v>
      </c>
      <c r="E73" s="140"/>
      <c r="F73" s="139">
        <f>SUM(F74:F76)</f>
        <v>0</v>
      </c>
      <c r="G73" s="105"/>
    </row>
    <row r="74" spans="1:7" x14ac:dyDescent="0.35">
      <c r="A74" s="105" t="s">
        <v>594</v>
      </c>
      <c r="B74" s="105" t="s">
        <v>595</v>
      </c>
      <c r="C74" s="140">
        <v>0</v>
      </c>
      <c r="D74" s="140">
        <v>0</v>
      </c>
      <c r="E74" s="140"/>
      <c r="F74" s="140">
        <v>0</v>
      </c>
      <c r="G74" s="105"/>
    </row>
    <row r="75" spans="1:7" x14ac:dyDescent="0.35">
      <c r="A75" s="105" t="s">
        <v>596</v>
      </c>
      <c r="B75" s="105" t="s">
        <v>597</v>
      </c>
      <c r="C75" s="140">
        <v>0</v>
      </c>
      <c r="D75" s="140">
        <v>0</v>
      </c>
      <c r="E75" s="140"/>
      <c r="F75" s="140">
        <v>0</v>
      </c>
      <c r="G75" s="105"/>
    </row>
    <row r="76" spans="1:7" x14ac:dyDescent="0.35">
      <c r="A76" s="105" t="s">
        <v>1579</v>
      </c>
      <c r="B76" s="105" t="s">
        <v>2</v>
      </c>
      <c r="C76" s="140">
        <v>0</v>
      </c>
      <c r="D76" s="140">
        <v>0</v>
      </c>
      <c r="E76" s="140"/>
      <c r="F76" s="140">
        <v>0</v>
      </c>
      <c r="G76" s="105"/>
    </row>
    <row r="77" spans="1:7" x14ac:dyDescent="0.35">
      <c r="A77" s="105" t="s">
        <v>598</v>
      </c>
      <c r="B77" s="125" t="s">
        <v>97</v>
      </c>
      <c r="C77" s="139">
        <f>SUM(C78:C87)</f>
        <v>0</v>
      </c>
      <c r="D77" s="139">
        <f>SUM(D78:D87)</f>
        <v>0</v>
      </c>
      <c r="E77" s="140"/>
      <c r="F77" s="139">
        <f>SUM(F78:F87)</f>
        <v>0</v>
      </c>
      <c r="G77" s="105"/>
    </row>
    <row r="78" spans="1:7" x14ac:dyDescent="0.35">
      <c r="A78" s="105" t="s">
        <v>599</v>
      </c>
      <c r="B78" s="126" t="s">
        <v>281</v>
      </c>
      <c r="C78" s="140">
        <v>0</v>
      </c>
      <c r="D78" s="140">
        <v>0</v>
      </c>
      <c r="E78" s="140"/>
      <c r="F78" s="140">
        <v>0</v>
      </c>
      <c r="G78" s="105"/>
    </row>
    <row r="79" spans="1:7" x14ac:dyDescent="0.35">
      <c r="A79" s="105" t="s">
        <v>600</v>
      </c>
      <c r="B79" s="126" t="s">
        <v>283</v>
      </c>
      <c r="C79" s="140">
        <v>0</v>
      </c>
      <c r="D79" s="140">
        <v>0</v>
      </c>
      <c r="E79" s="140"/>
      <c r="F79" s="140">
        <v>0</v>
      </c>
      <c r="G79" s="105"/>
    </row>
    <row r="80" spans="1:7" x14ac:dyDescent="0.35">
      <c r="A80" s="105" t="s">
        <v>601</v>
      </c>
      <c r="B80" s="126" t="s">
        <v>285</v>
      </c>
      <c r="C80" s="140">
        <v>0</v>
      </c>
      <c r="D80" s="140">
        <v>0</v>
      </c>
      <c r="E80" s="140"/>
      <c r="F80" s="140">
        <v>0</v>
      </c>
      <c r="G80" s="105"/>
    </row>
    <row r="81" spans="1:7" x14ac:dyDescent="0.35">
      <c r="A81" s="105" t="s">
        <v>602</v>
      </c>
      <c r="B81" s="126" t="s">
        <v>12</v>
      </c>
      <c r="C81" s="140">
        <v>0</v>
      </c>
      <c r="D81" s="140">
        <v>0</v>
      </c>
      <c r="E81" s="140"/>
      <c r="F81" s="140">
        <v>0</v>
      </c>
      <c r="G81" s="105"/>
    </row>
    <row r="82" spans="1:7" x14ac:dyDescent="0.35">
      <c r="A82" s="105" t="s">
        <v>603</v>
      </c>
      <c r="B82" s="126" t="s">
        <v>288</v>
      </c>
      <c r="C82" s="140">
        <v>0</v>
      </c>
      <c r="D82" s="140">
        <v>0</v>
      </c>
      <c r="E82" s="140"/>
      <c r="F82" s="140">
        <v>0</v>
      </c>
      <c r="G82" s="105"/>
    </row>
    <row r="83" spans="1:7" x14ac:dyDescent="0.35">
      <c r="A83" s="105" t="s">
        <v>604</v>
      </c>
      <c r="B83" s="126" t="s">
        <v>290</v>
      </c>
      <c r="C83" s="140">
        <v>0</v>
      </c>
      <c r="D83" s="140">
        <v>0</v>
      </c>
      <c r="E83" s="140"/>
      <c r="F83" s="140">
        <v>0</v>
      </c>
      <c r="G83" s="105"/>
    </row>
    <row r="84" spans="1:7" x14ac:dyDescent="0.35">
      <c r="A84" s="105" t="s">
        <v>605</v>
      </c>
      <c r="B84" s="126" t="s">
        <v>292</v>
      </c>
      <c r="C84" s="140">
        <v>0</v>
      </c>
      <c r="D84" s="140">
        <v>0</v>
      </c>
      <c r="E84" s="140"/>
      <c r="F84" s="140">
        <v>0</v>
      </c>
      <c r="G84" s="105"/>
    </row>
    <row r="85" spans="1:7" x14ac:dyDescent="0.35">
      <c r="A85" s="105" t="s">
        <v>606</v>
      </c>
      <c r="B85" s="126" t="s">
        <v>294</v>
      </c>
      <c r="C85" s="140">
        <v>0</v>
      </c>
      <c r="D85" s="140">
        <v>0</v>
      </c>
      <c r="E85" s="140"/>
      <c r="F85" s="140">
        <v>0</v>
      </c>
      <c r="G85" s="105"/>
    </row>
    <row r="86" spans="1:7" x14ac:dyDescent="0.35">
      <c r="A86" s="105" t="s">
        <v>607</v>
      </c>
      <c r="B86" s="126" t="s">
        <v>296</v>
      </c>
      <c r="C86" s="140">
        <v>0</v>
      </c>
      <c r="D86" s="140">
        <v>0</v>
      </c>
      <c r="E86" s="140"/>
      <c r="F86" s="140">
        <v>0</v>
      </c>
      <c r="G86" s="105"/>
    </row>
    <row r="87" spans="1:7" x14ac:dyDescent="0.35">
      <c r="A87" s="105" t="s">
        <v>608</v>
      </c>
      <c r="B87" s="126" t="s">
        <v>97</v>
      </c>
      <c r="C87" s="140">
        <v>0</v>
      </c>
      <c r="D87" s="140">
        <v>0</v>
      </c>
      <c r="E87" s="140"/>
      <c r="F87" s="140">
        <v>0</v>
      </c>
      <c r="G87" s="105"/>
    </row>
    <row r="88" spans="1:7" outlineLevel="1" x14ac:dyDescent="0.35">
      <c r="A88" s="105" t="s">
        <v>609</v>
      </c>
      <c r="B88" s="122" t="s">
        <v>101</v>
      </c>
      <c r="C88" s="140"/>
      <c r="D88" s="140"/>
      <c r="E88" s="140"/>
      <c r="F88" s="140"/>
      <c r="G88" s="105"/>
    </row>
    <row r="89" spans="1:7" outlineLevel="1" x14ac:dyDescent="0.35">
      <c r="A89" s="105" t="s">
        <v>610</v>
      </c>
      <c r="B89" s="122" t="s">
        <v>101</v>
      </c>
      <c r="C89" s="140"/>
      <c r="D89" s="140"/>
      <c r="E89" s="140"/>
      <c r="F89" s="140"/>
      <c r="G89" s="105"/>
    </row>
    <row r="90" spans="1:7" outlineLevel="1" x14ac:dyDescent="0.35">
      <c r="A90" s="105" t="s">
        <v>611</v>
      </c>
      <c r="B90" s="122" t="s">
        <v>101</v>
      </c>
      <c r="C90" s="140"/>
      <c r="D90" s="140"/>
      <c r="E90" s="140"/>
      <c r="F90" s="140"/>
      <c r="G90" s="105"/>
    </row>
    <row r="91" spans="1:7" outlineLevel="1" x14ac:dyDescent="0.35">
      <c r="A91" s="105" t="s">
        <v>612</v>
      </c>
      <c r="B91" s="122" t="s">
        <v>101</v>
      </c>
      <c r="C91" s="140"/>
      <c r="D91" s="140"/>
      <c r="E91" s="140"/>
      <c r="F91" s="140"/>
      <c r="G91" s="105"/>
    </row>
    <row r="92" spans="1:7" outlineLevel="1" x14ac:dyDescent="0.35">
      <c r="A92" s="105" t="s">
        <v>613</v>
      </c>
      <c r="B92" s="122" t="s">
        <v>101</v>
      </c>
      <c r="C92" s="140"/>
      <c r="D92" s="140"/>
      <c r="E92" s="140"/>
      <c r="F92" s="140"/>
      <c r="G92" s="105"/>
    </row>
    <row r="93" spans="1:7" outlineLevel="1" x14ac:dyDescent="0.35">
      <c r="A93" s="105" t="s">
        <v>614</v>
      </c>
      <c r="B93" s="122" t="s">
        <v>101</v>
      </c>
      <c r="C93" s="140"/>
      <c r="D93" s="140"/>
      <c r="E93" s="140"/>
      <c r="F93" s="140"/>
      <c r="G93" s="105"/>
    </row>
    <row r="94" spans="1:7" outlineLevel="1" x14ac:dyDescent="0.35">
      <c r="A94" s="105" t="s">
        <v>615</v>
      </c>
      <c r="B94" s="122" t="s">
        <v>101</v>
      </c>
      <c r="C94" s="140"/>
      <c r="D94" s="140"/>
      <c r="E94" s="140"/>
      <c r="F94" s="140"/>
      <c r="G94" s="105"/>
    </row>
    <row r="95" spans="1:7" outlineLevel="1" x14ac:dyDescent="0.35">
      <c r="A95" s="105" t="s">
        <v>616</v>
      </c>
      <c r="B95" s="122" t="s">
        <v>101</v>
      </c>
      <c r="C95" s="140"/>
      <c r="D95" s="140"/>
      <c r="E95" s="140"/>
      <c r="F95" s="140"/>
      <c r="G95" s="105"/>
    </row>
    <row r="96" spans="1:7" outlineLevel="1" x14ac:dyDescent="0.35">
      <c r="A96" s="105" t="s">
        <v>617</v>
      </c>
      <c r="B96" s="122" t="s">
        <v>101</v>
      </c>
      <c r="C96" s="140"/>
      <c r="D96" s="140"/>
      <c r="E96" s="140"/>
      <c r="F96" s="140"/>
      <c r="G96" s="105"/>
    </row>
    <row r="97" spans="1:7" outlineLevel="1" x14ac:dyDescent="0.35">
      <c r="A97" s="105" t="s">
        <v>618</v>
      </c>
      <c r="B97" s="122" t="s">
        <v>101</v>
      </c>
      <c r="C97" s="140"/>
      <c r="D97" s="140"/>
      <c r="E97" s="140"/>
      <c r="F97" s="140"/>
      <c r="G97" s="105"/>
    </row>
    <row r="98" spans="1:7" ht="15" customHeight="1" x14ac:dyDescent="0.35">
      <c r="A98" s="116"/>
      <c r="B98" s="117" t="s">
        <v>619</v>
      </c>
      <c r="C98" s="116" t="s">
        <v>526</v>
      </c>
      <c r="D98" s="116" t="s">
        <v>527</v>
      </c>
      <c r="E98" s="123"/>
      <c r="F98" s="118" t="s">
        <v>492</v>
      </c>
      <c r="G98" s="118"/>
    </row>
    <row r="99" spans="1:7" x14ac:dyDescent="0.35">
      <c r="A99" s="105" t="s">
        <v>620</v>
      </c>
      <c r="B99" s="126" t="s">
        <v>1602</v>
      </c>
      <c r="C99" s="140">
        <v>0.10587023787795712</v>
      </c>
      <c r="D99" s="140">
        <v>0</v>
      </c>
      <c r="E99" s="140"/>
      <c r="F99" s="140">
        <f>C99</f>
        <v>0.10587023787795712</v>
      </c>
      <c r="G99" s="105"/>
    </row>
    <row r="100" spans="1:7" x14ac:dyDescent="0.35">
      <c r="A100" s="105" t="s">
        <v>622</v>
      </c>
      <c r="B100" s="126" t="s">
        <v>1603</v>
      </c>
      <c r="C100" s="140">
        <v>4.8777147770886792E-2</v>
      </c>
      <c r="D100" s="140">
        <v>0</v>
      </c>
      <c r="E100" s="140"/>
      <c r="F100" s="140">
        <f t="shared" ref="F100:F114" si="1">C100</f>
        <v>4.8777147770886792E-2</v>
      </c>
      <c r="G100" s="105"/>
    </row>
    <row r="101" spans="1:7" x14ac:dyDescent="0.35">
      <c r="A101" s="105" t="s">
        <v>623</v>
      </c>
      <c r="B101" s="126" t="s">
        <v>1604</v>
      </c>
      <c r="C101" s="140">
        <v>4.3376261197338346E-2</v>
      </c>
      <c r="D101" s="140">
        <v>0</v>
      </c>
      <c r="E101" s="140"/>
      <c r="F101" s="140">
        <f t="shared" si="1"/>
        <v>4.3376261197338346E-2</v>
      </c>
      <c r="G101" s="105"/>
    </row>
    <row r="102" spans="1:7" x14ac:dyDescent="0.35">
      <c r="A102" s="105" t="s">
        <v>624</v>
      </c>
      <c r="B102" s="126" t="s">
        <v>1605</v>
      </c>
      <c r="C102" s="140">
        <v>2.5442581198766429E-2</v>
      </c>
      <c r="D102" s="140">
        <v>0</v>
      </c>
      <c r="E102" s="140"/>
      <c r="F102" s="140">
        <f t="shared" si="1"/>
        <v>2.5442581198766429E-2</v>
      </c>
      <c r="G102" s="105"/>
    </row>
    <row r="103" spans="1:7" x14ac:dyDescent="0.35">
      <c r="A103" s="105" t="s">
        <v>625</v>
      </c>
      <c r="B103" s="126" t="s">
        <v>1606</v>
      </c>
      <c r="C103" s="140">
        <v>4.8825401789907852E-2</v>
      </c>
      <c r="D103" s="140">
        <v>0</v>
      </c>
      <c r="E103" s="140"/>
      <c r="F103" s="140">
        <f t="shared" si="1"/>
        <v>4.8825401789907852E-2</v>
      </c>
      <c r="G103" s="105"/>
    </row>
    <row r="104" spans="1:7" x14ac:dyDescent="0.35">
      <c r="A104" s="105" t="s">
        <v>626</v>
      </c>
      <c r="B104" s="126" t="s">
        <v>1607</v>
      </c>
      <c r="C104" s="140">
        <v>6.9938859017647972E-2</v>
      </c>
      <c r="D104" s="140">
        <v>0</v>
      </c>
      <c r="E104" s="140"/>
      <c r="F104" s="140">
        <f t="shared" si="1"/>
        <v>6.9938859017647972E-2</v>
      </c>
      <c r="G104" s="105"/>
    </row>
    <row r="105" spans="1:7" x14ac:dyDescent="0.35">
      <c r="A105" s="105" t="s">
        <v>627</v>
      </c>
      <c r="B105" s="126" t="s">
        <v>1608</v>
      </c>
      <c r="C105" s="140">
        <v>0.22548495448396744</v>
      </c>
      <c r="D105" s="140">
        <v>0</v>
      </c>
      <c r="E105" s="140"/>
      <c r="F105" s="140">
        <f t="shared" si="1"/>
        <v>0.22548495448396744</v>
      </c>
      <c r="G105" s="105"/>
    </row>
    <row r="106" spans="1:7" x14ac:dyDescent="0.35">
      <c r="A106" s="105" t="s">
        <v>628</v>
      </c>
      <c r="B106" s="126" t="s">
        <v>1609</v>
      </c>
      <c r="C106" s="140">
        <v>1.6599054134554682E-2</v>
      </c>
      <c r="D106" s="140">
        <v>0</v>
      </c>
      <c r="E106" s="140"/>
      <c r="F106" s="140">
        <f t="shared" si="1"/>
        <v>1.6599054134554682E-2</v>
      </c>
      <c r="G106" s="105"/>
    </row>
    <row r="107" spans="1:7" x14ac:dyDescent="0.35">
      <c r="A107" s="105" t="s">
        <v>629</v>
      </c>
      <c r="B107" s="126" t="s">
        <v>1610</v>
      </c>
      <c r="C107" s="140">
        <v>3.1719560012408984E-2</v>
      </c>
      <c r="D107" s="140">
        <v>0</v>
      </c>
      <c r="E107" s="140"/>
      <c r="F107" s="140">
        <f t="shared" si="1"/>
        <v>3.1719560012408984E-2</v>
      </c>
      <c r="G107" s="105"/>
    </row>
    <row r="108" spans="1:7" x14ac:dyDescent="0.35">
      <c r="A108" s="105" t="s">
        <v>630</v>
      </c>
      <c r="B108" s="126" t="s">
        <v>1611</v>
      </c>
      <c r="C108" s="140">
        <v>2.6207063318548263E-2</v>
      </c>
      <c r="D108" s="140">
        <v>0</v>
      </c>
      <c r="E108" s="140"/>
      <c r="F108" s="140">
        <f t="shared" si="1"/>
        <v>2.6207063318548263E-2</v>
      </c>
      <c r="G108" s="105"/>
    </row>
    <row r="109" spans="1:7" x14ac:dyDescent="0.35">
      <c r="A109" s="105" t="s">
        <v>631</v>
      </c>
      <c r="B109" s="126" t="s">
        <v>1612</v>
      </c>
      <c r="C109" s="140">
        <v>7.6705267722387241E-2</v>
      </c>
      <c r="D109" s="140">
        <v>0</v>
      </c>
      <c r="E109" s="140"/>
      <c r="F109" s="140">
        <f t="shared" si="1"/>
        <v>7.6705267722387241E-2</v>
      </c>
      <c r="G109" s="105"/>
    </row>
    <row r="110" spans="1:7" x14ac:dyDescent="0.35">
      <c r="A110" s="105" t="s">
        <v>632</v>
      </c>
      <c r="B110" s="126" t="s">
        <v>1613</v>
      </c>
      <c r="C110" s="140">
        <v>0.10086304612996984</v>
      </c>
      <c r="D110" s="140">
        <v>0</v>
      </c>
      <c r="E110" s="140"/>
      <c r="F110" s="140">
        <f t="shared" si="1"/>
        <v>0.10086304612996984</v>
      </c>
      <c r="G110" s="105"/>
    </row>
    <row r="111" spans="1:7" x14ac:dyDescent="0.35">
      <c r="A111" s="105" t="s">
        <v>633</v>
      </c>
      <c r="B111" s="126" t="s">
        <v>1614</v>
      </c>
      <c r="C111" s="140">
        <v>1.0222630255649399E-2</v>
      </c>
      <c r="D111" s="140">
        <v>0</v>
      </c>
      <c r="E111" s="140"/>
      <c r="F111" s="140">
        <f t="shared" si="1"/>
        <v>1.0222630255649399E-2</v>
      </c>
      <c r="G111" s="105"/>
    </row>
    <row r="112" spans="1:7" x14ac:dyDescent="0.35">
      <c r="A112" s="105" t="s">
        <v>634</v>
      </c>
      <c r="B112" s="126" t="s">
        <v>1615</v>
      </c>
      <c r="C112" s="140">
        <v>3.5738306518188732E-2</v>
      </c>
      <c r="D112" s="140">
        <v>0</v>
      </c>
      <c r="E112" s="140"/>
      <c r="F112" s="140">
        <f t="shared" si="1"/>
        <v>3.5738306518188732E-2</v>
      </c>
      <c r="G112" s="105"/>
    </row>
    <row r="113" spans="1:7" x14ac:dyDescent="0.35">
      <c r="A113" s="105" t="s">
        <v>635</v>
      </c>
      <c r="B113" s="126" t="s">
        <v>1616</v>
      </c>
      <c r="C113" s="140">
        <v>9.5877608778446324E-2</v>
      </c>
      <c r="D113" s="140">
        <v>0</v>
      </c>
      <c r="E113" s="140"/>
      <c r="F113" s="140">
        <f t="shared" si="1"/>
        <v>9.5877608778446324E-2</v>
      </c>
      <c r="G113" s="105"/>
    </row>
    <row r="114" spans="1:7" x14ac:dyDescent="0.35">
      <c r="A114" s="105" t="s">
        <v>636</v>
      </c>
      <c r="B114" s="126" t="s">
        <v>1617</v>
      </c>
      <c r="C114" s="140">
        <v>3.8352019793379981E-2</v>
      </c>
      <c r="D114" s="140">
        <v>0</v>
      </c>
      <c r="E114" s="140"/>
      <c r="F114" s="140">
        <f t="shared" si="1"/>
        <v>3.8352019793379981E-2</v>
      </c>
      <c r="G114" s="105"/>
    </row>
    <row r="115" spans="1:7" x14ac:dyDescent="0.35">
      <c r="A115" s="105" t="s">
        <v>637</v>
      </c>
      <c r="B115" s="126"/>
      <c r="C115" s="140"/>
      <c r="D115" s="140"/>
      <c r="E115" s="140"/>
      <c r="F115" s="140"/>
      <c r="G115" s="105"/>
    </row>
    <row r="116" spans="1:7" x14ac:dyDescent="0.35">
      <c r="A116" s="105" t="s">
        <v>638</v>
      </c>
      <c r="B116" s="126"/>
      <c r="C116" s="140"/>
      <c r="D116" s="140"/>
      <c r="E116" s="140"/>
      <c r="F116" s="140"/>
      <c r="G116" s="105"/>
    </row>
    <row r="117" spans="1:7" x14ac:dyDescent="0.35">
      <c r="A117" s="105" t="s">
        <v>639</v>
      </c>
      <c r="B117" s="126"/>
      <c r="C117" s="140"/>
      <c r="D117" s="140"/>
      <c r="E117" s="140"/>
      <c r="F117" s="140"/>
      <c r="G117" s="105"/>
    </row>
    <row r="118" spans="1:7" x14ac:dyDescent="0.35">
      <c r="A118" s="105" t="s">
        <v>640</v>
      </c>
      <c r="B118" s="126"/>
      <c r="C118" s="140"/>
      <c r="D118" s="140"/>
      <c r="E118" s="140"/>
      <c r="F118" s="140"/>
      <c r="G118" s="105"/>
    </row>
    <row r="119" spans="1:7" x14ac:dyDescent="0.35">
      <c r="A119" s="105" t="s">
        <v>641</v>
      </c>
      <c r="B119" s="126"/>
      <c r="C119" s="140"/>
      <c r="D119" s="140"/>
      <c r="E119" s="140"/>
      <c r="F119" s="140"/>
      <c r="G119" s="105"/>
    </row>
    <row r="120" spans="1:7" x14ac:dyDescent="0.35">
      <c r="A120" s="105" t="s">
        <v>642</v>
      </c>
      <c r="B120" s="126"/>
      <c r="C120" s="140"/>
      <c r="D120" s="140"/>
      <c r="E120" s="140"/>
      <c r="F120" s="140"/>
      <c r="G120" s="105"/>
    </row>
    <row r="121" spans="1:7" x14ac:dyDescent="0.35">
      <c r="A121" s="105" t="s">
        <v>643</v>
      </c>
      <c r="B121" s="126"/>
      <c r="C121" s="140"/>
      <c r="D121" s="140"/>
      <c r="E121" s="140"/>
      <c r="F121" s="140"/>
      <c r="G121" s="105"/>
    </row>
    <row r="122" spans="1:7" x14ac:dyDescent="0.35">
      <c r="A122" s="105" t="s">
        <v>644</v>
      </c>
      <c r="B122" s="126"/>
      <c r="C122" s="140"/>
      <c r="D122" s="140"/>
      <c r="E122" s="140"/>
      <c r="F122" s="140"/>
      <c r="G122" s="105"/>
    </row>
    <row r="123" spans="1:7" x14ac:dyDescent="0.35">
      <c r="A123" s="105" t="s">
        <v>645</v>
      </c>
      <c r="B123" s="126"/>
      <c r="C123" s="140"/>
      <c r="D123" s="140"/>
      <c r="E123" s="140"/>
      <c r="F123" s="140"/>
      <c r="G123" s="105"/>
    </row>
    <row r="124" spans="1:7" x14ac:dyDescent="0.35">
      <c r="A124" s="105" t="s">
        <v>646</v>
      </c>
      <c r="B124" s="126"/>
      <c r="C124" s="140"/>
      <c r="D124" s="140"/>
      <c r="E124" s="140"/>
      <c r="F124" s="140"/>
      <c r="G124" s="105"/>
    </row>
    <row r="125" spans="1:7" x14ac:dyDescent="0.35">
      <c r="A125" s="105" t="s">
        <v>647</v>
      </c>
      <c r="B125" s="126"/>
      <c r="C125" s="140"/>
      <c r="D125" s="140"/>
      <c r="E125" s="140"/>
      <c r="F125" s="140"/>
      <c r="G125" s="105"/>
    </row>
    <row r="126" spans="1:7" x14ac:dyDescent="0.35">
      <c r="A126" s="105" t="s">
        <v>648</v>
      </c>
      <c r="B126" s="126"/>
      <c r="C126" s="140"/>
      <c r="D126" s="140"/>
      <c r="E126" s="140"/>
      <c r="F126" s="140"/>
      <c r="G126" s="105"/>
    </row>
    <row r="127" spans="1:7" x14ac:dyDescent="0.35">
      <c r="A127" s="105" t="s">
        <v>649</v>
      </c>
      <c r="B127" s="126"/>
      <c r="C127" s="140"/>
      <c r="D127" s="140"/>
      <c r="E127" s="140"/>
      <c r="F127" s="140"/>
      <c r="G127" s="105"/>
    </row>
    <row r="128" spans="1:7" x14ac:dyDescent="0.35">
      <c r="A128" s="105" t="s">
        <v>650</v>
      </c>
      <c r="B128" s="126"/>
      <c r="C128" s="140"/>
      <c r="D128" s="140"/>
      <c r="E128" s="140"/>
      <c r="F128" s="140"/>
      <c r="G128" s="105"/>
    </row>
    <row r="129" spans="1:7" x14ac:dyDescent="0.35">
      <c r="A129" s="105" t="s">
        <v>651</v>
      </c>
      <c r="B129" s="126"/>
      <c r="C129" s="140"/>
      <c r="D129" s="140"/>
      <c r="E129" s="140"/>
      <c r="F129" s="140"/>
      <c r="G129" s="105"/>
    </row>
    <row r="130" spans="1:7" x14ac:dyDescent="0.35">
      <c r="A130" s="105" t="s">
        <v>1552</v>
      </c>
      <c r="B130" s="126"/>
      <c r="C130" s="140"/>
      <c r="D130" s="140"/>
      <c r="E130" s="140"/>
      <c r="F130" s="140"/>
      <c r="G130" s="105"/>
    </row>
    <row r="131" spans="1:7" x14ac:dyDescent="0.35">
      <c r="A131" s="105" t="s">
        <v>1553</v>
      </c>
      <c r="B131" s="126"/>
      <c r="C131" s="140"/>
      <c r="D131" s="140"/>
      <c r="E131" s="140"/>
      <c r="F131" s="140"/>
      <c r="G131" s="105"/>
    </row>
    <row r="132" spans="1:7" x14ac:dyDescent="0.35">
      <c r="A132" s="105" t="s">
        <v>1554</v>
      </c>
      <c r="B132" s="126"/>
      <c r="C132" s="140"/>
      <c r="D132" s="140"/>
      <c r="E132" s="140"/>
      <c r="F132" s="140"/>
      <c r="G132" s="105"/>
    </row>
    <row r="133" spans="1:7" x14ac:dyDescent="0.35">
      <c r="A133" s="105" t="s">
        <v>1555</v>
      </c>
      <c r="B133" s="126"/>
      <c r="C133" s="140"/>
      <c r="D133" s="140"/>
      <c r="E133" s="140"/>
      <c r="F133" s="140"/>
      <c r="G133" s="105"/>
    </row>
    <row r="134" spans="1:7" x14ac:dyDescent="0.35">
      <c r="A134" s="105" t="s">
        <v>1556</v>
      </c>
      <c r="B134" s="126"/>
      <c r="C134" s="140"/>
      <c r="D134" s="140"/>
      <c r="E134" s="140"/>
      <c r="F134" s="140"/>
      <c r="G134" s="105"/>
    </row>
    <row r="135" spans="1:7" x14ac:dyDescent="0.35">
      <c r="A135" s="105" t="s">
        <v>1557</v>
      </c>
      <c r="B135" s="126"/>
      <c r="C135" s="140"/>
      <c r="D135" s="140"/>
      <c r="E135" s="140"/>
      <c r="F135" s="140"/>
      <c r="G135" s="105"/>
    </row>
    <row r="136" spans="1:7" x14ac:dyDescent="0.35">
      <c r="A136" s="105" t="s">
        <v>1558</v>
      </c>
      <c r="B136" s="126"/>
      <c r="C136" s="140"/>
      <c r="D136" s="140"/>
      <c r="E136" s="140"/>
      <c r="F136" s="140"/>
      <c r="G136" s="105"/>
    </row>
    <row r="137" spans="1:7" x14ac:dyDescent="0.35">
      <c r="A137" s="105" t="s">
        <v>1559</v>
      </c>
      <c r="B137" s="126"/>
      <c r="C137" s="140"/>
      <c r="D137" s="140"/>
      <c r="E137" s="140"/>
      <c r="F137" s="140"/>
      <c r="G137" s="105"/>
    </row>
    <row r="138" spans="1:7" x14ac:dyDescent="0.35">
      <c r="A138" s="105" t="s">
        <v>1560</v>
      </c>
      <c r="B138" s="126"/>
      <c r="C138" s="140"/>
      <c r="D138" s="140"/>
      <c r="E138" s="140"/>
      <c r="F138" s="140"/>
      <c r="G138" s="105"/>
    </row>
    <row r="139" spans="1:7" x14ac:dyDescent="0.35">
      <c r="A139" s="105" t="s">
        <v>1561</v>
      </c>
      <c r="B139" s="126"/>
      <c r="C139" s="140"/>
      <c r="D139" s="140"/>
      <c r="E139" s="140"/>
      <c r="F139" s="140"/>
      <c r="G139" s="105"/>
    </row>
    <row r="140" spans="1:7" x14ac:dyDescent="0.35">
      <c r="A140" s="105" t="s">
        <v>1562</v>
      </c>
      <c r="B140" s="126"/>
      <c r="C140" s="140"/>
      <c r="D140" s="140"/>
      <c r="E140" s="140"/>
      <c r="F140" s="140"/>
      <c r="G140" s="105"/>
    </row>
    <row r="141" spans="1:7" x14ac:dyDescent="0.35">
      <c r="A141" s="105" t="s">
        <v>1563</v>
      </c>
      <c r="B141" s="126"/>
      <c r="C141" s="140"/>
      <c r="D141" s="140"/>
      <c r="E141" s="140"/>
      <c r="F141" s="140"/>
      <c r="G141" s="105"/>
    </row>
    <row r="142" spans="1:7" x14ac:dyDescent="0.35">
      <c r="A142" s="105" t="s">
        <v>1564</v>
      </c>
      <c r="B142" s="126"/>
      <c r="C142" s="140"/>
      <c r="D142" s="140"/>
      <c r="E142" s="140"/>
      <c r="F142" s="140"/>
      <c r="G142" s="105"/>
    </row>
    <row r="143" spans="1:7" x14ac:dyDescent="0.35">
      <c r="A143" s="105" t="s">
        <v>1565</v>
      </c>
      <c r="B143" s="126"/>
      <c r="C143" s="140"/>
      <c r="D143" s="140"/>
      <c r="E143" s="140"/>
      <c r="F143" s="140"/>
      <c r="G143" s="105"/>
    </row>
    <row r="144" spans="1:7" x14ac:dyDescent="0.35">
      <c r="A144" s="105" t="s">
        <v>1566</v>
      </c>
      <c r="B144" s="126"/>
      <c r="C144" s="140"/>
      <c r="D144" s="140"/>
      <c r="E144" s="140"/>
      <c r="F144" s="140"/>
      <c r="G144" s="105"/>
    </row>
    <row r="145" spans="1:7" x14ac:dyDescent="0.35">
      <c r="A145" s="105" t="s">
        <v>1567</v>
      </c>
      <c r="B145" s="126"/>
      <c r="C145" s="140"/>
      <c r="D145" s="140"/>
      <c r="E145" s="140"/>
      <c r="F145" s="140"/>
      <c r="G145" s="105"/>
    </row>
    <row r="146" spans="1:7" x14ac:dyDescent="0.35">
      <c r="A146" s="105" t="s">
        <v>1568</v>
      </c>
      <c r="B146" s="126"/>
      <c r="C146" s="140"/>
      <c r="D146" s="140"/>
      <c r="E146" s="140"/>
      <c r="F146" s="140"/>
      <c r="G146" s="105"/>
    </row>
    <row r="147" spans="1:7" x14ac:dyDescent="0.35">
      <c r="A147" s="105" t="s">
        <v>1569</v>
      </c>
      <c r="B147" s="126"/>
      <c r="C147" s="140"/>
      <c r="D147" s="140"/>
      <c r="E147" s="140"/>
      <c r="F147" s="140"/>
      <c r="G147" s="105"/>
    </row>
    <row r="148" spans="1:7" x14ac:dyDescent="0.35">
      <c r="A148" s="105" t="s">
        <v>1570</v>
      </c>
      <c r="B148" s="126"/>
      <c r="C148" s="140"/>
      <c r="D148" s="140"/>
      <c r="E148" s="140"/>
      <c r="F148" s="140"/>
      <c r="G148" s="105"/>
    </row>
    <row r="149" spans="1:7" ht="15" customHeight="1" x14ac:dyDescent="0.35">
      <c r="A149" s="116"/>
      <c r="B149" s="117" t="s">
        <v>652</v>
      </c>
      <c r="C149" s="116" t="s">
        <v>526</v>
      </c>
      <c r="D149" s="116" t="s">
        <v>527</v>
      </c>
      <c r="E149" s="123"/>
      <c r="F149" s="118" t="s">
        <v>492</v>
      </c>
      <c r="G149" s="118"/>
    </row>
    <row r="150" spans="1:7" x14ac:dyDescent="0.35">
      <c r="A150" s="105" t="s">
        <v>653</v>
      </c>
      <c r="B150" s="105" t="s">
        <v>654</v>
      </c>
      <c r="C150" s="161">
        <v>8.6137222236454844E-4</v>
      </c>
      <c r="D150" s="140">
        <v>0</v>
      </c>
      <c r="E150" s="141"/>
      <c r="F150" s="161">
        <f>C150</f>
        <v>8.6137222236454844E-4</v>
      </c>
    </row>
    <row r="151" spans="1:7" x14ac:dyDescent="0.35">
      <c r="A151" s="105" t="s">
        <v>655</v>
      </c>
      <c r="B151" s="105" t="s">
        <v>656</v>
      </c>
      <c r="C151" s="161">
        <v>0.9991386277776354</v>
      </c>
      <c r="D151" s="140">
        <v>0</v>
      </c>
      <c r="E151" s="141"/>
      <c r="F151" s="161">
        <f>C151</f>
        <v>0.9991386277776354</v>
      </c>
    </row>
    <row r="152" spans="1:7" x14ac:dyDescent="0.35">
      <c r="A152" s="105" t="s">
        <v>657</v>
      </c>
      <c r="B152" s="105" t="s">
        <v>97</v>
      </c>
      <c r="C152" s="140">
        <v>0</v>
      </c>
      <c r="D152" s="140">
        <v>0</v>
      </c>
      <c r="E152" s="141"/>
      <c r="F152" s="161">
        <v>0</v>
      </c>
    </row>
    <row r="153" spans="1:7" outlineLevel="1" x14ac:dyDescent="0.35">
      <c r="A153" s="105" t="s">
        <v>658</v>
      </c>
      <c r="C153" s="140"/>
      <c r="D153" s="140"/>
      <c r="E153" s="141"/>
      <c r="F153" s="140"/>
    </row>
    <row r="154" spans="1:7" outlineLevel="1" x14ac:dyDescent="0.35">
      <c r="A154" s="105" t="s">
        <v>659</v>
      </c>
      <c r="C154" s="140"/>
      <c r="D154" s="140"/>
      <c r="E154" s="141"/>
      <c r="F154" s="140"/>
    </row>
    <row r="155" spans="1:7" outlineLevel="1" x14ac:dyDescent="0.35">
      <c r="A155" s="105" t="s">
        <v>660</v>
      </c>
      <c r="C155" s="140"/>
      <c r="D155" s="140"/>
      <c r="E155" s="141"/>
      <c r="F155" s="140"/>
    </row>
    <row r="156" spans="1:7" outlineLevel="1" x14ac:dyDescent="0.35">
      <c r="A156" s="105" t="s">
        <v>661</v>
      </c>
      <c r="C156" s="140"/>
      <c r="D156" s="140"/>
      <c r="E156" s="141"/>
      <c r="F156" s="140"/>
    </row>
    <row r="157" spans="1:7" outlineLevel="1" x14ac:dyDescent="0.35">
      <c r="A157" s="105" t="s">
        <v>662</v>
      </c>
      <c r="C157" s="140"/>
      <c r="D157" s="140"/>
      <c r="E157" s="141"/>
      <c r="F157" s="140"/>
    </row>
    <row r="158" spans="1:7" outlineLevel="1" x14ac:dyDescent="0.35">
      <c r="A158" s="105" t="s">
        <v>663</v>
      </c>
      <c r="C158" s="140"/>
      <c r="D158" s="140"/>
      <c r="E158" s="141"/>
      <c r="F158" s="140"/>
    </row>
    <row r="159" spans="1:7" ht="15" customHeight="1" x14ac:dyDescent="0.35">
      <c r="A159" s="116"/>
      <c r="B159" s="117" t="s">
        <v>664</v>
      </c>
      <c r="C159" s="116" t="s">
        <v>526</v>
      </c>
      <c r="D159" s="116" t="s">
        <v>527</v>
      </c>
      <c r="E159" s="123"/>
      <c r="F159" s="118" t="s">
        <v>492</v>
      </c>
      <c r="G159" s="118"/>
    </row>
    <row r="160" spans="1:7" x14ac:dyDescent="0.35">
      <c r="A160" s="105" t="s">
        <v>665</v>
      </c>
      <c r="B160" s="105" t="s">
        <v>666</v>
      </c>
      <c r="C160" s="140">
        <v>0</v>
      </c>
      <c r="D160" s="140">
        <v>0</v>
      </c>
      <c r="E160" s="141"/>
      <c r="F160" s="140">
        <v>0</v>
      </c>
    </row>
    <row r="161" spans="1:7" x14ac:dyDescent="0.35">
      <c r="A161" s="105" t="s">
        <v>667</v>
      </c>
      <c r="B161" s="105" t="s">
        <v>668</v>
      </c>
      <c r="C161" s="140">
        <v>1</v>
      </c>
      <c r="D161" s="140">
        <v>0</v>
      </c>
      <c r="E161" s="141"/>
      <c r="F161" s="140">
        <v>1</v>
      </c>
    </row>
    <row r="162" spans="1:7" x14ac:dyDescent="0.35">
      <c r="A162" s="105" t="s">
        <v>669</v>
      </c>
      <c r="B162" s="105" t="s">
        <v>97</v>
      </c>
      <c r="C162" s="140">
        <v>0</v>
      </c>
      <c r="D162" s="140">
        <v>0</v>
      </c>
      <c r="E162" s="141"/>
      <c r="F162" s="140">
        <v>0</v>
      </c>
    </row>
    <row r="163" spans="1:7" outlineLevel="1" x14ac:dyDescent="0.35">
      <c r="A163" s="105" t="s">
        <v>670</v>
      </c>
      <c r="E163" s="100"/>
    </row>
    <row r="164" spans="1:7" outlineLevel="1" x14ac:dyDescent="0.35">
      <c r="A164" s="105" t="s">
        <v>671</v>
      </c>
      <c r="E164" s="100"/>
    </row>
    <row r="165" spans="1:7" outlineLevel="1" x14ac:dyDescent="0.35">
      <c r="A165" s="105" t="s">
        <v>672</v>
      </c>
      <c r="E165" s="100"/>
    </row>
    <row r="166" spans="1:7" outlineLevel="1" x14ac:dyDescent="0.35">
      <c r="A166" s="105" t="s">
        <v>673</v>
      </c>
      <c r="E166" s="100"/>
    </row>
    <row r="167" spans="1:7" outlineLevel="1" x14ac:dyDescent="0.35">
      <c r="A167" s="105" t="s">
        <v>674</v>
      </c>
      <c r="E167" s="100"/>
    </row>
    <row r="168" spans="1:7" outlineLevel="1" x14ac:dyDescent="0.35">
      <c r="A168" s="105" t="s">
        <v>675</v>
      </c>
      <c r="E168" s="100"/>
    </row>
    <row r="169" spans="1:7" ht="15" customHeight="1" x14ac:dyDescent="0.35">
      <c r="A169" s="116"/>
      <c r="B169" s="117" t="s">
        <v>676</v>
      </c>
      <c r="C169" s="116" t="s">
        <v>526</v>
      </c>
      <c r="D169" s="116" t="s">
        <v>527</v>
      </c>
      <c r="E169" s="123"/>
      <c r="F169" s="118" t="s">
        <v>492</v>
      </c>
      <c r="G169" s="118"/>
    </row>
    <row r="170" spans="1:7" x14ac:dyDescent="0.35">
      <c r="A170" s="105" t="s">
        <v>677</v>
      </c>
      <c r="B170" s="127" t="s">
        <v>678</v>
      </c>
      <c r="C170" s="140">
        <v>5.2835048284874092E-2</v>
      </c>
      <c r="D170" s="140">
        <v>0</v>
      </c>
      <c r="E170" s="141"/>
      <c r="F170" s="161">
        <f>C170</f>
        <v>5.2835048284874092E-2</v>
      </c>
    </row>
    <row r="171" spans="1:7" x14ac:dyDescent="0.35">
      <c r="A171" s="105" t="s">
        <v>679</v>
      </c>
      <c r="B171" s="127" t="s">
        <v>680</v>
      </c>
      <c r="C171" s="140">
        <v>0.18661080745368955</v>
      </c>
      <c r="D171" s="140">
        <v>0</v>
      </c>
      <c r="E171" s="141"/>
      <c r="F171" s="161">
        <f t="shared" ref="F171:F174" si="2">C171</f>
        <v>0.18661080745368955</v>
      </c>
    </row>
    <row r="172" spans="1:7" x14ac:dyDescent="0.35">
      <c r="A172" s="105" t="s">
        <v>681</v>
      </c>
      <c r="B172" s="127" t="s">
        <v>682</v>
      </c>
      <c r="C172" s="140">
        <v>0.23096995246347723</v>
      </c>
      <c r="D172" s="140">
        <v>0</v>
      </c>
      <c r="E172" s="140"/>
      <c r="F172" s="161">
        <f t="shared" si="2"/>
        <v>0.23096995246347723</v>
      </c>
    </row>
    <row r="173" spans="1:7" x14ac:dyDescent="0.35">
      <c r="A173" s="105" t="s">
        <v>683</v>
      </c>
      <c r="B173" s="127" t="s">
        <v>684</v>
      </c>
      <c r="C173" s="140">
        <v>0.30019401527885248</v>
      </c>
      <c r="D173" s="140">
        <v>0</v>
      </c>
      <c r="E173" s="140"/>
      <c r="F173" s="161">
        <f t="shared" si="2"/>
        <v>0.30019401527885248</v>
      </c>
    </row>
    <row r="174" spans="1:7" x14ac:dyDescent="0.35">
      <c r="A174" s="105" t="s">
        <v>685</v>
      </c>
      <c r="B174" s="127" t="s">
        <v>686</v>
      </c>
      <c r="C174" s="140">
        <v>0.22939017651910665</v>
      </c>
      <c r="D174" s="140">
        <v>0</v>
      </c>
      <c r="E174" s="140"/>
      <c r="F174" s="161">
        <f t="shared" si="2"/>
        <v>0.22939017651910665</v>
      </c>
    </row>
    <row r="175" spans="1:7" outlineLevel="1" x14ac:dyDescent="0.35">
      <c r="A175" s="105" t="s">
        <v>687</v>
      </c>
      <c r="B175" s="124"/>
      <c r="C175" s="140"/>
      <c r="D175" s="140"/>
      <c r="E175" s="140"/>
      <c r="F175" s="140"/>
    </row>
    <row r="176" spans="1:7" outlineLevel="1" x14ac:dyDescent="0.35">
      <c r="A176" s="105" t="s">
        <v>688</v>
      </c>
      <c r="B176" s="124"/>
      <c r="C176" s="140"/>
      <c r="D176" s="140"/>
      <c r="E176" s="140"/>
      <c r="F176" s="140"/>
    </row>
    <row r="177" spans="1:7" outlineLevel="1" x14ac:dyDescent="0.35">
      <c r="A177" s="105" t="s">
        <v>689</v>
      </c>
      <c r="B177" s="127"/>
      <c r="C177" s="140"/>
      <c r="D177" s="140"/>
      <c r="E177" s="140"/>
      <c r="F177" s="140"/>
    </row>
    <row r="178" spans="1:7" outlineLevel="1" x14ac:dyDescent="0.35">
      <c r="A178" s="105" t="s">
        <v>690</v>
      </c>
      <c r="B178" s="127"/>
      <c r="C178" s="140"/>
      <c r="D178" s="140"/>
      <c r="E178" s="140"/>
      <c r="F178" s="140"/>
    </row>
    <row r="179" spans="1:7" ht="15" customHeight="1" x14ac:dyDescent="0.35">
      <c r="A179" s="116"/>
      <c r="B179" s="117" t="s">
        <v>691</v>
      </c>
      <c r="C179" s="116" t="s">
        <v>526</v>
      </c>
      <c r="D179" s="116" t="s">
        <v>527</v>
      </c>
      <c r="E179" s="123"/>
      <c r="F179" s="118" t="s">
        <v>492</v>
      </c>
      <c r="G179" s="118"/>
    </row>
    <row r="180" spans="1:7" x14ac:dyDescent="0.35">
      <c r="A180" s="105" t="s">
        <v>692</v>
      </c>
      <c r="B180" s="105" t="s">
        <v>693</v>
      </c>
      <c r="C180" s="166">
        <f>3.55041485/C12</f>
        <v>2.1542252219653438E-4</v>
      </c>
      <c r="D180" s="140">
        <v>0</v>
      </c>
      <c r="E180" s="141"/>
      <c r="F180" s="161">
        <f>C180</f>
        <v>2.1542252219653438E-4</v>
      </c>
    </row>
    <row r="181" spans="1:7" outlineLevel="1" x14ac:dyDescent="0.35">
      <c r="A181" s="105" t="s">
        <v>694</v>
      </c>
      <c r="B181" s="128"/>
      <c r="C181" s="140"/>
      <c r="D181" s="140"/>
      <c r="E181" s="141"/>
      <c r="F181" s="140"/>
    </row>
    <row r="182" spans="1:7" outlineLevel="1" x14ac:dyDescent="0.35">
      <c r="A182" s="105" t="s">
        <v>695</v>
      </c>
      <c r="B182" s="128"/>
      <c r="C182" s="140"/>
      <c r="D182" s="140"/>
      <c r="E182" s="141"/>
      <c r="F182" s="140"/>
    </row>
    <row r="183" spans="1:7" outlineLevel="1" x14ac:dyDescent="0.35">
      <c r="A183" s="105" t="s">
        <v>696</v>
      </c>
      <c r="B183" s="128"/>
      <c r="C183" s="140"/>
      <c r="D183" s="140"/>
      <c r="E183" s="141"/>
      <c r="F183" s="140"/>
    </row>
    <row r="184" spans="1:7" outlineLevel="1" x14ac:dyDescent="0.35">
      <c r="A184" s="105" t="s">
        <v>697</v>
      </c>
      <c r="B184" s="128"/>
      <c r="C184" s="140"/>
      <c r="D184" s="140"/>
      <c r="E184" s="141"/>
      <c r="F184" s="140"/>
    </row>
    <row r="185" spans="1:7" ht="18.5" x14ac:dyDescent="0.35">
      <c r="A185" s="129"/>
      <c r="B185" s="130" t="s">
        <v>489</v>
      </c>
      <c r="C185" s="129"/>
      <c r="D185" s="129"/>
      <c r="E185" s="129"/>
      <c r="F185" s="131"/>
      <c r="G185" s="131"/>
    </row>
    <row r="186" spans="1:7" ht="15" customHeight="1" x14ac:dyDescent="0.35">
      <c r="A186" s="116"/>
      <c r="B186" s="117" t="s">
        <v>698</v>
      </c>
      <c r="C186" s="116" t="s">
        <v>699</v>
      </c>
      <c r="D186" s="116" t="s">
        <v>700</v>
      </c>
      <c r="E186" s="123"/>
      <c r="F186" s="116" t="s">
        <v>526</v>
      </c>
      <c r="G186" s="116" t="s">
        <v>701</v>
      </c>
    </row>
    <row r="187" spans="1:7" x14ac:dyDescent="0.35">
      <c r="A187" s="105" t="s">
        <v>702</v>
      </c>
      <c r="B187" s="126" t="s">
        <v>703</v>
      </c>
      <c r="C187" s="159">
        <v>183.35226424183301</v>
      </c>
      <c r="E187" s="132"/>
      <c r="F187" s="133"/>
      <c r="G187" s="133"/>
    </row>
    <row r="188" spans="1:7" x14ac:dyDescent="0.35">
      <c r="A188" s="132"/>
      <c r="B188" s="134"/>
      <c r="C188" s="132"/>
      <c r="D188" s="132"/>
      <c r="E188" s="132"/>
      <c r="F188" s="133"/>
      <c r="G188" s="133"/>
    </row>
    <row r="189" spans="1:7" x14ac:dyDescent="0.35">
      <c r="B189" s="126" t="s">
        <v>704</v>
      </c>
      <c r="C189" s="132"/>
      <c r="D189" s="132"/>
      <c r="E189" s="132"/>
      <c r="F189" s="133"/>
      <c r="G189" s="133"/>
    </row>
    <row r="190" spans="1:7" x14ac:dyDescent="0.35">
      <c r="A190" s="105" t="s">
        <v>705</v>
      </c>
      <c r="B190" s="126" t="s">
        <v>1625</v>
      </c>
      <c r="C190" s="159">
        <v>4288.9662270299741</v>
      </c>
      <c r="D190" s="160">
        <f>42788+1</f>
        <v>42789</v>
      </c>
      <c r="E190" s="132"/>
      <c r="F190" s="119">
        <f>IF($C$214=0,"",IF(C190="[for completion]","",IF(C190="","",C190/$C$214)))</f>
        <v>0.26023435606195322</v>
      </c>
      <c r="G190" s="119">
        <f>IF($D$214=0,"",IF(D190="[for completion]","",IF(D190="","",D190/$D$214)))</f>
        <v>0.47602572089711642</v>
      </c>
    </row>
    <row r="191" spans="1:7" x14ac:dyDescent="0.35">
      <c r="A191" s="105" t="s">
        <v>706</v>
      </c>
      <c r="B191" s="126" t="s">
        <v>1626</v>
      </c>
      <c r="C191" s="159">
        <v>5303.7830811500153</v>
      </c>
      <c r="D191" s="160">
        <v>27137</v>
      </c>
      <c r="E191" s="132"/>
      <c r="F191" s="119">
        <f t="shared" ref="F191:F213" si="3">IF($C$214=0,"",IF(C191="[for completion]","",IF(C191="","",C191/$C$214)))</f>
        <v>0.32180868343445468</v>
      </c>
      <c r="G191" s="119">
        <f t="shared" ref="G191:G213" si="4">IF($D$214=0,"",IF(D191="[for completion]","",IF(D191="","",D191/$D$214)))</f>
        <v>0.30189791740833039</v>
      </c>
    </row>
    <row r="192" spans="1:7" x14ac:dyDescent="0.35">
      <c r="A192" s="105" t="s">
        <v>707</v>
      </c>
      <c r="B192" s="126" t="s">
        <v>1627</v>
      </c>
      <c r="C192" s="159">
        <v>5896.844501169996</v>
      </c>
      <c r="D192" s="160">
        <v>18367</v>
      </c>
      <c r="E192" s="132"/>
      <c r="F192" s="119">
        <f t="shared" si="3"/>
        <v>0.35779286903410701</v>
      </c>
      <c r="G192" s="119">
        <f t="shared" si="4"/>
        <v>0.20433205767176932</v>
      </c>
    </row>
    <row r="193" spans="1:7" x14ac:dyDescent="0.35">
      <c r="A193" s="105" t="s">
        <v>708</v>
      </c>
      <c r="B193" s="126" t="s">
        <v>1628</v>
      </c>
      <c r="C193" s="159">
        <v>978.60196668999924</v>
      </c>
      <c r="D193" s="160">
        <v>1584</v>
      </c>
      <c r="E193" s="132"/>
      <c r="F193" s="119">
        <f t="shared" si="3"/>
        <v>5.9376977845517827E-2</v>
      </c>
      <c r="G193" s="119">
        <f t="shared" si="4"/>
        <v>1.7621929512281951E-2</v>
      </c>
    </row>
    <row r="194" spans="1:7" x14ac:dyDescent="0.35">
      <c r="A194" s="105" t="s">
        <v>709</v>
      </c>
      <c r="B194" s="126" t="s">
        <v>1629</v>
      </c>
      <c r="C194" s="159">
        <v>12.97255213</v>
      </c>
      <c r="D194" s="160">
        <v>11</v>
      </c>
      <c r="E194" s="132"/>
      <c r="F194" s="119">
        <f t="shared" si="3"/>
        <v>7.8711362396724157E-4</v>
      </c>
      <c r="G194" s="119">
        <f t="shared" si="4"/>
        <v>1.22374510501958E-4</v>
      </c>
    </row>
    <row r="195" spans="1:7" x14ac:dyDescent="0.35">
      <c r="A195" s="105" t="s">
        <v>710</v>
      </c>
      <c r="B195" s="126"/>
      <c r="E195" s="132"/>
      <c r="F195" s="119" t="str">
        <f t="shared" si="3"/>
        <v/>
      </c>
      <c r="G195" s="119" t="str">
        <f t="shared" si="4"/>
        <v/>
      </c>
    </row>
    <row r="196" spans="1:7" x14ac:dyDescent="0.35">
      <c r="A196" s="105" t="s">
        <v>711</v>
      </c>
      <c r="B196" s="126"/>
      <c r="E196" s="132"/>
      <c r="F196" s="119" t="str">
        <f t="shared" si="3"/>
        <v/>
      </c>
      <c r="G196" s="119" t="str">
        <f t="shared" si="4"/>
        <v/>
      </c>
    </row>
    <row r="197" spans="1:7" x14ac:dyDescent="0.35">
      <c r="A197" s="105" t="s">
        <v>712</v>
      </c>
      <c r="B197" s="126"/>
      <c r="E197" s="132"/>
      <c r="F197" s="119" t="str">
        <f t="shared" si="3"/>
        <v/>
      </c>
      <c r="G197" s="119" t="str">
        <f t="shared" si="4"/>
        <v/>
      </c>
    </row>
    <row r="198" spans="1:7" x14ac:dyDescent="0.35">
      <c r="A198" s="105" t="s">
        <v>713</v>
      </c>
      <c r="B198" s="126"/>
      <c r="E198" s="132"/>
      <c r="F198" s="119" t="str">
        <f t="shared" si="3"/>
        <v/>
      </c>
      <c r="G198" s="119" t="str">
        <f t="shared" si="4"/>
        <v/>
      </c>
    </row>
    <row r="199" spans="1:7" x14ac:dyDescent="0.35">
      <c r="A199" s="105" t="s">
        <v>714</v>
      </c>
      <c r="B199" s="126"/>
      <c r="E199" s="126"/>
      <c r="F199" s="119" t="str">
        <f t="shared" si="3"/>
        <v/>
      </c>
      <c r="G199" s="119" t="str">
        <f t="shared" si="4"/>
        <v/>
      </c>
    </row>
    <row r="200" spans="1:7" x14ac:dyDescent="0.35">
      <c r="A200" s="105" t="s">
        <v>715</v>
      </c>
      <c r="B200" s="126"/>
      <c r="E200" s="126"/>
      <c r="F200" s="119" t="str">
        <f t="shared" si="3"/>
        <v/>
      </c>
      <c r="G200" s="119" t="str">
        <f t="shared" si="4"/>
        <v/>
      </c>
    </row>
    <row r="201" spans="1:7" x14ac:dyDescent="0.35">
      <c r="A201" s="105" t="s">
        <v>716</v>
      </c>
      <c r="B201" s="126"/>
      <c r="E201" s="126"/>
      <c r="F201" s="119" t="str">
        <f t="shared" si="3"/>
        <v/>
      </c>
      <c r="G201" s="119" t="str">
        <f t="shared" si="4"/>
        <v/>
      </c>
    </row>
    <row r="202" spans="1:7" x14ac:dyDescent="0.35">
      <c r="A202" s="105" t="s">
        <v>717</v>
      </c>
      <c r="B202" s="126"/>
      <c r="E202" s="126"/>
      <c r="F202" s="119" t="str">
        <f t="shared" si="3"/>
        <v/>
      </c>
      <c r="G202" s="119" t="str">
        <f t="shared" si="4"/>
        <v/>
      </c>
    </row>
    <row r="203" spans="1:7" x14ac:dyDescent="0.35">
      <c r="A203" s="105" t="s">
        <v>718</v>
      </c>
      <c r="B203" s="126"/>
      <c r="E203" s="126"/>
      <c r="F203" s="119" t="str">
        <f t="shared" si="3"/>
        <v/>
      </c>
      <c r="G203" s="119" t="str">
        <f t="shared" si="4"/>
        <v/>
      </c>
    </row>
    <row r="204" spans="1:7" x14ac:dyDescent="0.35">
      <c r="A204" s="105" t="s">
        <v>719</v>
      </c>
      <c r="B204" s="126"/>
      <c r="E204" s="126"/>
      <c r="F204" s="119" t="str">
        <f t="shared" si="3"/>
        <v/>
      </c>
      <c r="G204" s="119" t="str">
        <f t="shared" si="4"/>
        <v/>
      </c>
    </row>
    <row r="205" spans="1:7" x14ac:dyDescent="0.35">
      <c r="A205" s="105" t="s">
        <v>720</v>
      </c>
      <c r="B205" s="126"/>
      <c r="F205" s="119" t="str">
        <f t="shared" si="3"/>
        <v/>
      </c>
      <c r="G205" s="119" t="str">
        <f t="shared" si="4"/>
        <v/>
      </c>
    </row>
    <row r="206" spans="1:7" x14ac:dyDescent="0.35">
      <c r="A206" s="105" t="s">
        <v>721</v>
      </c>
      <c r="B206" s="126"/>
      <c r="E206" s="121"/>
      <c r="F206" s="119" t="str">
        <f t="shared" si="3"/>
        <v/>
      </c>
      <c r="G206" s="119" t="str">
        <f t="shared" si="4"/>
        <v/>
      </c>
    </row>
    <row r="207" spans="1:7" x14ac:dyDescent="0.35">
      <c r="A207" s="105" t="s">
        <v>722</v>
      </c>
      <c r="B207" s="126"/>
      <c r="E207" s="121"/>
      <c r="F207" s="119" t="str">
        <f t="shared" si="3"/>
        <v/>
      </c>
      <c r="G207" s="119" t="str">
        <f t="shared" si="4"/>
        <v/>
      </c>
    </row>
    <row r="208" spans="1:7" x14ac:dyDescent="0.35">
      <c r="A208" s="105" t="s">
        <v>723</v>
      </c>
      <c r="B208" s="126"/>
      <c r="E208" s="121"/>
      <c r="F208" s="119" t="str">
        <f t="shared" si="3"/>
        <v/>
      </c>
      <c r="G208" s="119" t="str">
        <f t="shared" si="4"/>
        <v/>
      </c>
    </row>
    <row r="209" spans="1:7" x14ac:dyDescent="0.35">
      <c r="A209" s="105" t="s">
        <v>724</v>
      </c>
      <c r="B209" s="126"/>
      <c r="E209" s="121"/>
      <c r="F209" s="119" t="str">
        <f t="shared" si="3"/>
        <v/>
      </c>
      <c r="G209" s="119" t="str">
        <f t="shared" si="4"/>
        <v/>
      </c>
    </row>
    <row r="210" spans="1:7" x14ac:dyDescent="0.35">
      <c r="A210" s="105" t="s">
        <v>725</v>
      </c>
      <c r="B210" s="126"/>
      <c r="E210" s="121"/>
      <c r="F210" s="119" t="str">
        <f t="shared" si="3"/>
        <v/>
      </c>
      <c r="G210" s="119" t="str">
        <f t="shared" si="4"/>
        <v/>
      </c>
    </row>
    <row r="211" spans="1:7" x14ac:dyDescent="0.35">
      <c r="A211" s="105" t="s">
        <v>726</v>
      </c>
      <c r="B211" s="126"/>
      <c r="E211" s="121"/>
      <c r="F211" s="119" t="str">
        <f t="shared" si="3"/>
        <v/>
      </c>
      <c r="G211" s="119" t="str">
        <f t="shared" si="4"/>
        <v/>
      </c>
    </row>
    <row r="212" spans="1:7" x14ac:dyDescent="0.35">
      <c r="A212" s="105" t="s">
        <v>727</v>
      </c>
      <c r="B212" s="126"/>
      <c r="E212" s="121"/>
      <c r="F212" s="119" t="str">
        <f t="shared" si="3"/>
        <v/>
      </c>
      <c r="G212" s="119" t="str">
        <f t="shared" si="4"/>
        <v/>
      </c>
    </row>
    <row r="213" spans="1:7" x14ac:dyDescent="0.35">
      <c r="A213" s="105" t="s">
        <v>728</v>
      </c>
      <c r="B213" s="126"/>
      <c r="E213" s="121"/>
      <c r="F213" s="119" t="str">
        <f t="shared" si="3"/>
        <v/>
      </c>
      <c r="G213" s="119" t="str">
        <f t="shared" si="4"/>
        <v/>
      </c>
    </row>
    <row r="214" spans="1:7" x14ac:dyDescent="0.35">
      <c r="A214" s="105" t="s">
        <v>729</v>
      </c>
      <c r="B214" s="135" t="s">
        <v>99</v>
      </c>
      <c r="C214" s="162">
        <f>SUM(C190:C213)</f>
        <v>16481.168328169984</v>
      </c>
      <c r="D214" s="126">
        <f>SUM(D190:D213)</f>
        <v>89888</v>
      </c>
      <c r="E214" s="121"/>
      <c r="F214" s="136">
        <f>SUM(F190:F213)</f>
        <v>1</v>
      </c>
      <c r="G214" s="136">
        <f>SUM(G190:G213)</f>
        <v>1</v>
      </c>
    </row>
    <row r="215" spans="1:7" ht="15" customHeight="1" x14ac:dyDescent="0.35">
      <c r="A215" s="116"/>
      <c r="B215" s="117" t="s">
        <v>730</v>
      </c>
      <c r="C215" s="116" t="s">
        <v>699</v>
      </c>
      <c r="D215" s="116" t="s">
        <v>700</v>
      </c>
      <c r="E215" s="123"/>
      <c r="F215" s="116" t="s">
        <v>526</v>
      </c>
      <c r="G215" s="116" t="s">
        <v>701</v>
      </c>
    </row>
    <row r="216" spans="1:7" x14ac:dyDescent="0.35">
      <c r="A216" s="105" t="s">
        <v>731</v>
      </c>
      <c r="B216" s="105" t="s">
        <v>732</v>
      </c>
      <c r="C216" s="140" t="s">
        <v>35</v>
      </c>
      <c r="G216" s="105"/>
    </row>
    <row r="217" spans="1:7" x14ac:dyDescent="0.35">
      <c r="G217" s="105"/>
    </row>
    <row r="218" spans="1:7" x14ac:dyDescent="0.35">
      <c r="B218" s="126" t="s">
        <v>733</v>
      </c>
      <c r="G218" s="105"/>
    </row>
    <row r="219" spans="1:7" x14ac:dyDescent="0.35">
      <c r="A219" s="105" t="s">
        <v>734</v>
      </c>
      <c r="B219" s="105" t="s">
        <v>735</v>
      </c>
      <c r="C219" s="159" t="s">
        <v>1355</v>
      </c>
      <c r="D219" s="159" t="s">
        <v>1355</v>
      </c>
      <c r="F219" s="119" t="str">
        <f t="shared" ref="F219:F233" si="5">IF($C$227=0,"",IF(C219="[for completion]","",C219/$C$227))</f>
        <v/>
      </c>
      <c r="G219" s="119" t="str">
        <f t="shared" ref="G219:G233" si="6">IF($D$227=0,"",IF(D219="[for completion]","",D219/$D$227))</f>
        <v/>
      </c>
    </row>
    <row r="220" spans="1:7" x14ac:dyDescent="0.35">
      <c r="A220" s="105" t="s">
        <v>736</v>
      </c>
      <c r="B220" s="105" t="s">
        <v>737</v>
      </c>
      <c r="C220" s="159" t="s">
        <v>1355</v>
      </c>
      <c r="D220" s="160" t="s">
        <v>1355</v>
      </c>
      <c r="F220" s="119" t="str">
        <f t="shared" si="5"/>
        <v/>
      </c>
      <c r="G220" s="119" t="str">
        <f t="shared" si="6"/>
        <v/>
      </c>
    </row>
    <row r="221" spans="1:7" x14ac:dyDescent="0.35">
      <c r="A221" s="105" t="s">
        <v>738</v>
      </c>
      <c r="B221" s="105" t="s">
        <v>739</v>
      </c>
      <c r="C221" s="159" t="s">
        <v>1355</v>
      </c>
      <c r="D221" s="160" t="s">
        <v>1355</v>
      </c>
      <c r="F221" s="119" t="str">
        <f t="shared" si="5"/>
        <v/>
      </c>
      <c r="G221" s="119" t="str">
        <f t="shared" si="6"/>
        <v/>
      </c>
    </row>
    <row r="222" spans="1:7" x14ac:dyDescent="0.35">
      <c r="A222" s="105" t="s">
        <v>740</v>
      </c>
      <c r="B222" s="105" t="s">
        <v>741</v>
      </c>
      <c r="C222" s="159" t="s">
        <v>1355</v>
      </c>
      <c r="D222" s="160" t="s">
        <v>1355</v>
      </c>
      <c r="F222" s="119" t="str">
        <f t="shared" si="5"/>
        <v/>
      </c>
      <c r="G222" s="119" t="str">
        <f t="shared" si="6"/>
        <v/>
      </c>
    </row>
    <row r="223" spans="1:7" x14ac:dyDescent="0.35">
      <c r="A223" s="105" t="s">
        <v>742</v>
      </c>
      <c r="B223" s="105" t="s">
        <v>743</v>
      </c>
      <c r="C223" s="159" t="s">
        <v>1355</v>
      </c>
      <c r="D223" s="160" t="s">
        <v>1355</v>
      </c>
      <c r="F223" s="119" t="str">
        <f t="shared" si="5"/>
        <v/>
      </c>
      <c r="G223" s="119" t="str">
        <f t="shared" si="6"/>
        <v/>
      </c>
    </row>
    <row r="224" spans="1:7" x14ac:dyDescent="0.35">
      <c r="A224" s="105" t="s">
        <v>744</v>
      </c>
      <c r="B224" s="105" t="s">
        <v>745</v>
      </c>
      <c r="C224" s="159" t="s">
        <v>1355</v>
      </c>
      <c r="D224" s="160" t="s">
        <v>1355</v>
      </c>
      <c r="F224" s="119" t="str">
        <f t="shared" si="5"/>
        <v/>
      </c>
      <c r="G224" s="119" t="str">
        <f t="shared" si="6"/>
        <v/>
      </c>
    </row>
    <row r="225" spans="1:7" x14ac:dyDescent="0.35">
      <c r="A225" s="105" t="s">
        <v>746</v>
      </c>
      <c r="B225" s="105" t="s">
        <v>747</v>
      </c>
      <c r="C225" s="159" t="s">
        <v>1355</v>
      </c>
      <c r="D225" s="160" t="s">
        <v>1355</v>
      </c>
      <c r="F225" s="119" t="str">
        <f t="shared" si="5"/>
        <v/>
      </c>
      <c r="G225" s="119" t="str">
        <f t="shared" si="6"/>
        <v/>
      </c>
    </row>
    <row r="226" spans="1:7" x14ac:dyDescent="0.35">
      <c r="A226" s="105" t="s">
        <v>748</v>
      </c>
      <c r="B226" s="105" t="s">
        <v>749</v>
      </c>
      <c r="C226" s="159" t="s">
        <v>1355</v>
      </c>
      <c r="D226" s="105" t="s">
        <v>1355</v>
      </c>
      <c r="F226" s="119" t="str">
        <f t="shared" si="5"/>
        <v/>
      </c>
      <c r="G226" s="119" t="str">
        <f t="shared" si="6"/>
        <v/>
      </c>
    </row>
    <row r="227" spans="1:7" x14ac:dyDescent="0.35">
      <c r="A227" s="105" t="s">
        <v>750</v>
      </c>
      <c r="B227" s="135" t="s">
        <v>99</v>
      </c>
      <c r="C227" s="105">
        <f>SUM(C219:C226)</f>
        <v>0</v>
      </c>
      <c r="D227" s="105">
        <f>SUM(D219:D226)</f>
        <v>0</v>
      </c>
      <c r="F227" s="121">
        <f>SUM(F219:F226)</f>
        <v>0</v>
      </c>
      <c r="G227" s="121">
        <f>SUM(G219:G226)</f>
        <v>0</v>
      </c>
    </row>
    <row r="228" spans="1:7" outlineLevel="1" x14ac:dyDescent="0.35">
      <c r="A228" s="105" t="s">
        <v>751</v>
      </c>
      <c r="B228" s="122" t="s">
        <v>752</v>
      </c>
      <c r="F228" s="119" t="str">
        <f t="shared" si="5"/>
        <v/>
      </c>
      <c r="G228" s="119" t="str">
        <f t="shared" si="6"/>
        <v/>
      </c>
    </row>
    <row r="229" spans="1:7" outlineLevel="1" x14ac:dyDescent="0.35">
      <c r="A229" s="105" t="s">
        <v>753</v>
      </c>
      <c r="B229" s="122" t="s">
        <v>754</v>
      </c>
      <c r="F229" s="119" t="str">
        <f t="shared" si="5"/>
        <v/>
      </c>
      <c r="G229" s="119" t="str">
        <f t="shared" si="6"/>
        <v/>
      </c>
    </row>
    <row r="230" spans="1:7" outlineLevel="1" x14ac:dyDescent="0.35">
      <c r="A230" s="105" t="s">
        <v>755</v>
      </c>
      <c r="B230" s="122" t="s">
        <v>756</v>
      </c>
      <c r="F230" s="119" t="str">
        <f t="shared" si="5"/>
        <v/>
      </c>
      <c r="G230" s="119" t="str">
        <f t="shared" si="6"/>
        <v/>
      </c>
    </row>
    <row r="231" spans="1:7" outlineLevel="1" x14ac:dyDescent="0.35">
      <c r="A231" s="105" t="s">
        <v>757</v>
      </c>
      <c r="B231" s="122" t="s">
        <v>758</v>
      </c>
      <c r="F231" s="119" t="str">
        <f t="shared" si="5"/>
        <v/>
      </c>
      <c r="G231" s="119" t="str">
        <f t="shared" si="6"/>
        <v/>
      </c>
    </row>
    <row r="232" spans="1:7" outlineLevel="1" x14ac:dyDescent="0.35">
      <c r="A232" s="105" t="s">
        <v>759</v>
      </c>
      <c r="B232" s="122" t="s">
        <v>760</v>
      </c>
      <c r="F232" s="119" t="str">
        <f t="shared" si="5"/>
        <v/>
      </c>
      <c r="G232" s="119" t="str">
        <f t="shared" si="6"/>
        <v/>
      </c>
    </row>
    <row r="233" spans="1:7" outlineLevel="1" x14ac:dyDescent="0.35">
      <c r="A233" s="105" t="s">
        <v>761</v>
      </c>
      <c r="B233" s="122" t="s">
        <v>762</v>
      </c>
      <c r="F233" s="119" t="str">
        <f t="shared" si="5"/>
        <v/>
      </c>
      <c r="G233" s="119" t="str">
        <f t="shared" si="6"/>
        <v/>
      </c>
    </row>
    <row r="234" spans="1:7" outlineLevel="1" x14ac:dyDescent="0.35">
      <c r="A234" s="105" t="s">
        <v>763</v>
      </c>
      <c r="B234" s="122"/>
      <c r="F234" s="119"/>
      <c r="G234" s="119"/>
    </row>
    <row r="235" spans="1:7" outlineLevel="1" x14ac:dyDescent="0.35">
      <c r="A235" s="105" t="s">
        <v>764</v>
      </c>
      <c r="B235" s="122"/>
      <c r="F235" s="119"/>
      <c r="G235" s="119"/>
    </row>
    <row r="236" spans="1:7" outlineLevel="1" x14ac:dyDescent="0.35">
      <c r="A236" s="105" t="s">
        <v>765</v>
      </c>
      <c r="B236" s="122"/>
      <c r="F236" s="119"/>
      <c r="G236" s="119"/>
    </row>
    <row r="237" spans="1:7" ht="15" customHeight="1" x14ac:dyDescent="0.35">
      <c r="A237" s="116"/>
      <c r="B237" s="117" t="s">
        <v>766</v>
      </c>
      <c r="C237" s="116" t="s">
        <v>699</v>
      </c>
      <c r="D237" s="116" t="s">
        <v>700</v>
      </c>
      <c r="E237" s="123"/>
      <c r="F237" s="116" t="s">
        <v>526</v>
      </c>
      <c r="G237" s="116" t="s">
        <v>701</v>
      </c>
    </row>
    <row r="238" spans="1:7" x14ac:dyDescent="0.35">
      <c r="A238" s="105" t="s">
        <v>767</v>
      </c>
      <c r="B238" s="105" t="s">
        <v>732</v>
      </c>
      <c r="C238" s="119">
        <v>0.56783764018856464</v>
      </c>
      <c r="G238" s="105"/>
    </row>
    <row r="239" spans="1:7" x14ac:dyDescent="0.35">
      <c r="G239" s="105"/>
    </row>
    <row r="240" spans="1:7" x14ac:dyDescent="0.35">
      <c r="B240" s="126" t="s">
        <v>733</v>
      </c>
      <c r="G240" s="105"/>
    </row>
    <row r="241" spans="1:7" x14ac:dyDescent="0.35">
      <c r="A241" s="105" t="s">
        <v>768</v>
      </c>
      <c r="B241" s="105" t="s">
        <v>735</v>
      </c>
      <c r="C241" s="159">
        <v>3099.9377478899933</v>
      </c>
      <c r="D241" s="160">
        <f>26486+1</f>
        <v>26487</v>
      </c>
      <c r="F241" s="119">
        <f>IF($C$249=0,"",IF(C241="[Mark as ND1 if not relevant]","",C241/$C$249))</f>
        <v>0.18808968430906126</v>
      </c>
      <c r="G241" s="119">
        <f>IF($D$249=0,"",IF(D241="[Mark as ND1 if not relevant]","",D241/$D$249))</f>
        <v>0.29466669633321468</v>
      </c>
    </row>
    <row r="242" spans="1:7" x14ac:dyDescent="0.35">
      <c r="A242" s="105" t="s">
        <v>769</v>
      </c>
      <c r="B242" s="105" t="s">
        <v>737</v>
      </c>
      <c r="C242" s="159">
        <v>2288.8077549800178</v>
      </c>
      <c r="D242" s="160">
        <v>13235</v>
      </c>
      <c r="F242" s="119">
        <f t="shared" ref="F242:F248" si="7">IF($C$249=0,"",IF(C242="[Mark as ND1 if not relevant]","",C242/$C$249))</f>
        <v>0.13887412041462707</v>
      </c>
      <c r="G242" s="119">
        <f t="shared" ref="G242:G248" si="8">IF($D$249=0,"",IF(D242="[Mark as ND1 if not relevant]","",D242/$D$249))</f>
        <v>0.14723878604485582</v>
      </c>
    </row>
    <row r="243" spans="1:7" x14ac:dyDescent="0.35">
      <c r="A243" s="105" t="s">
        <v>770</v>
      </c>
      <c r="B243" s="105" t="s">
        <v>739</v>
      </c>
      <c r="C243" s="159">
        <v>3042.5364703700011</v>
      </c>
      <c r="D243" s="160">
        <v>15608</v>
      </c>
      <c r="F243" s="119">
        <f t="shared" si="7"/>
        <v>0.18460684399234167</v>
      </c>
      <c r="G243" s="119">
        <f t="shared" si="8"/>
        <v>0.17363830544677822</v>
      </c>
    </row>
    <row r="244" spans="1:7" x14ac:dyDescent="0.35">
      <c r="A244" s="105" t="s">
        <v>771</v>
      </c>
      <c r="B244" s="105" t="s">
        <v>741</v>
      </c>
      <c r="C244" s="159">
        <v>3801.1832421199838</v>
      </c>
      <c r="D244" s="160">
        <v>17735</v>
      </c>
      <c r="F244" s="119">
        <f t="shared" si="7"/>
        <v>0.23063797216505053</v>
      </c>
      <c r="G244" s="119">
        <f t="shared" si="8"/>
        <v>0.19730108579565681</v>
      </c>
    </row>
    <row r="245" spans="1:7" x14ac:dyDescent="0.35">
      <c r="A245" s="105" t="s">
        <v>772</v>
      </c>
      <c r="B245" s="105" t="s">
        <v>743</v>
      </c>
      <c r="C245" s="159">
        <v>3199.7724156699992</v>
      </c>
      <c r="D245" s="160">
        <v>13202</v>
      </c>
      <c r="F245" s="119">
        <f t="shared" si="7"/>
        <v>0.194147183740662</v>
      </c>
      <c r="G245" s="119">
        <f t="shared" si="8"/>
        <v>0.14687166251334996</v>
      </c>
    </row>
    <row r="246" spans="1:7" x14ac:dyDescent="0.35">
      <c r="A246" s="105" t="s">
        <v>773</v>
      </c>
      <c r="B246" s="105" t="s">
        <v>745</v>
      </c>
      <c r="C246" s="159">
        <v>1048.6041838000008</v>
      </c>
      <c r="D246" s="160">
        <v>3620</v>
      </c>
      <c r="F246" s="119">
        <f t="shared" si="7"/>
        <v>6.3624384080083821E-2</v>
      </c>
      <c r="G246" s="119">
        <f t="shared" si="8"/>
        <v>4.0272338910644356E-2</v>
      </c>
    </row>
    <row r="247" spans="1:7" x14ac:dyDescent="0.35">
      <c r="A247" s="105" t="s">
        <v>774</v>
      </c>
      <c r="B247" s="105" t="s">
        <v>747</v>
      </c>
      <c r="C247" s="159">
        <v>0.32651334000000004</v>
      </c>
      <c r="D247" s="160">
        <v>1</v>
      </c>
      <c r="F247" s="119">
        <f t="shared" si="7"/>
        <v>1.9811298173680798E-5</v>
      </c>
      <c r="G247" s="119">
        <f t="shared" si="8"/>
        <v>1.1124955500178E-5</v>
      </c>
    </row>
    <row r="248" spans="1:7" x14ac:dyDescent="0.35">
      <c r="A248" s="105" t="s">
        <v>775</v>
      </c>
      <c r="B248" s="105" t="s">
        <v>749</v>
      </c>
      <c r="C248" s="105">
        <v>0</v>
      </c>
      <c r="D248" s="160">
        <v>0</v>
      </c>
      <c r="F248" s="119">
        <f t="shared" si="7"/>
        <v>0</v>
      </c>
      <c r="G248" s="119">
        <f t="shared" si="8"/>
        <v>0</v>
      </c>
    </row>
    <row r="249" spans="1:7" x14ac:dyDescent="0.35">
      <c r="A249" s="105" t="s">
        <v>776</v>
      </c>
      <c r="B249" s="135" t="s">
        <v>99</v>
      </c>
      <c r="C249" s="159">
        <f>SUM(C241:C248)</f>
        <v>16481.168328169995</v>
      </c>
      <c r="D249" s="160">
        <f>SUM(D241:D248)</f>
        <v>89888</v>
      </c>
      <c r="F249" s="121">
        <f>SUM(F241:F248)</f>
        <v>1.0000000000000002</v>
      </c>
      <c r="G249" s="121">
        <f>SUM(G241:G248)</f>
        <v>0.99999999999999978</v>
      </c>
    </row>
    <row r="250" spans="1:7" outlineLevel="1" x14ac:dyDescent="0.35">
      <c r="A250" s="105" t="s">
        <v>777</v>
      </c>
      <c r="B250" s="122" t="s">
        <v>752</v>
      </c>
      <c r="F250" s="119">
        <f t="shared" ref="F250:F255" si="9">IF($C$249=0,"",IF(C250="[for completion]","",C250/$C$249))</f>
        <v>0</v>
      </c>
      <c r="G250" s="119">
        <f t="shared" ref="G250:G255" si="10">IF($D$249=0,"",IF(D250="[for completion]","",D250/$D$249))</f>
        <v>0</v>
      </c>
    </row>
    <row r="251" spans="1:7" outlineLevel="1" x14ac:dyDescent="0.35">
      <c r="A251" s="105" t="s">
        <v>778</v>
      </c>
      <c r="B251" s="122" t="s">
        <v>754</v>
      </c>
      <c r="F251" s="119">
        <f t="shared" si="9"/>
        <v>0</v>
      </c>
      <c r="G251" s="119">
        <f t="shared" si="10"/>
        <v>0</v>
      </c>
    </row>
    <row r="252" spans="1:7" outlineLevel="1" x14ac:dyDescent="0.35">
      <c r="A252" s="105" t="s">
        <v>779</v>
      </c>
      <c r="B252" s="122" t="s">
        <v>756</v>
      </c>
      <c r="F252" s="119">
        <f t="shared" si="9"/>
        <v>0</v>
      </c>
      <c r="G252" s="119">
        <f t="shared" si="10"/>
        <v>0</v>
      </c>
    </row>
    <row r="253" spans="1:7" outlineLevel="1" x14ac:dyDescent="0.35">
      <c r="A253" s="105" t="s">
        <v>780</v>
      </c>
      <c r="B253" s="122" t="s">
        <v>758</v>
      </c>
      <c r="F253" s="119">
        <f t="shared" si="9"/>
        <v>0</v>
      </c>
      <c r="G253" s="119">
        <f t="shared" si="10"/>
        <v>0</v>
      </c>
    </row>
    <row r="254" spans="1:7" outlineLevel="1" x14ac:dyDescent="0.35">
      <c r="A254" s="105" t="s">
        <v>781</v>
      </c>
      <c r="B254" s="122" t="s">
        <v>760</v>
      </c>
      <c r="F254" s="119">
        <f t="shared" si="9"/>
        <v>0</v>
      </c>
      <c r="G254" s="119">
        <f t="shared" si="10"/>
        <v>0</v>
      </c>
    </row>
    <row r="255" spans="1:7" outlineLevel="1" x14ac:dyDescent="0.35">
      <c r="A255" s="105" t="s">
        <v>782</v>
      </c>
      <c r="B255" s="122" t="s">
        <v>762</v>
      </c>
      <c r="F255" s="119">
        <f t="shared" si="9"/>
        <v>0</v>
      </c>
      <c r="G255" s="119">
        <f t="shared" si="10"/>
        <v>0</v>
      </c>
    </row>
    <row r="256" spans="1:7" outlineLevel="1" x14ac:dyDescent="0.35">
      <c r="A256" s="105" t="s">
        <v>783</v>
      </c>
      <c r="B256" s="122"/>
      <c r="F256" s="119"/>
      <c r="G256" s="119"/>
    </row>
    <row r="257" spans="1:14" outlineLevel="1" x14ac:dyDescent="0.35">
      <c r="A257" s="105" t="s">
        <v>784</v>
      </c>
      <c r="B257" s="122"/>
      <c r="F257" s="119"/>
      <c r="G257" s="119"/>
    </row>
    <row r="258" spans="1:14" outlineLevel="1" x14ac:dyDescent="0.35">
      <c r="A258" s="105" t="s">
        <v>785</v>
      </c>
      <c r="B258" s="122"/>
      <c r="F258" s="119"/>
      <c r="G258" s="119"/>
    </row>
    <row r="259" spans="1:14" ht="15" customHeight="1" x14ac:dyDescent="0.35">
      <c r="A259" s="116"/>
      <c r="B259" s="117" t="s">
        <v>786</v>
      </c>
      <c r="C259" s="116" t="s">
        <v>526</v>
      </c>
      <c r="D259" s="116"/>
      <c r="E259" s="123"/>
      <c r="F259" s="116"/>
      <c r="G259" s="116"/>
    </row>
    <row r="260" spans="1:14" x14ac:dyDescent="0.35">
      <c r="A260" s="105" t="s">
        <v>787</v>
      </c>
      <c r="B260" s="105" t="s">
        <v>788</v>
      </c>
      <c r="C260" s="121">
        <v>1</v>
      </c>
      <c r="E260" s="121"/>
      <c r="F260" s="121"/>
      <c r="G260" s="121"/>
    </row>
    <row r="261" spans="1:14" x14ac:dyDescent="0.35">
      <c r="A261" s="105" t="s">
        <v>789</v>
      </c>
      <c r="B261" s="105" t="s">
        <v>790</v>
      </c>
      <c r="C261" s="121" t="s">
        <v>1361</v>
      </c>
      <c r="E261" s="121"/>
      <c r="F261" s="121"/>
    </row>
    <row r="262" spans="1:14" x14ac:dyDescent="0.35">
      <c r="A262" s="105" t="s">
        <v>791</v>
      </c>
      <c r="B262" s="105" t="s">
        <v>792</v>
      </c>
      <c r="C262" s="121" t="s">
        <v>1361</v>
      </c>
      <c r="E262" s="121"/>
      <c r="F262" s="121"/>
    </row>
    <row r="263" spans="1:14" x14ac:dyDescent="0.35">
      <c r="A263" s="105" t="s">
        <v>793</v>
      </c>
      <c r="B263" s="126" t="s">
        <v>1534</v>
      </c>
      <c r="C263" s="121" t="s">
        <v>1361</v>
      </c>
      <c r="D263" s="132"/>
      <c r="E263" s="132"/>
      <c r="F263" s="133"/>
      <c r="G263" s="133"/>
      <c r="H263" s="100"/>
      <c r="I263" s="105"/>
      <c r="J263" s="105"/>
      <c r="K263" s="105"/>
      <c r="L263" s="100"/>
      <c r="M263" s="100"/>
      <c r="N263" s="100"/>
    </row>
    <row r="264" spans="1:14" x14ac:dyDescent="0.35">
      <c r="A264" s="105" t="s">
        <v>1542</v>
      </c>
      <c r="B264" s="105" t="s">
        <v>97</v>
      </c>
      <c r="C264" s="121" t="s">
        <v>1361</v>
      </c>
      <c r="E264" s="121"/>
      <c r="F264" s="121"/>
    </row>
    <row r="265" spans="1:14" outlineLevel="1" x14ac:dyDescent="0.35">
      <c r="A265" s="105" t="s">
        <v>794</v>
      </c>
      <c r="B265" s="122" t="s">
        <v>795</v>
      </c>
      <c r="C265" s="121"/>
      <c r="E265" s="121"/>
      <c r="F265" s="121"/>
    </row>
    <row r="266" spans="1:14" outlineLevel="1" x14ac:dyDescent="0.35">
      <c r="A266" s="105" t="s">
        <v>796</v>
      </c>
      <c r="B266" s="122" t="s">
        <v>797</v>
      </c>
      <c r="C266" s="142"/>
      <c r="E266" s="121"/>
      <c r="F266" s="121"/>
    </row>
    <row r="267" spans="1:14" outlineLevel="1" x14ac:dyDescent="0.35">
      <c r="A267" s="105" t="s">
        <v>798</v>
      </c>
      <c r="B267" s="122" t="s">
        <v>799</v>
      </c>
      <c r="C267" s="121"/>
      <c r="E267" s="121"/>
      <c r="F267" s="121"/>
    </row>
    <row r="268" spans="1:14" outlineLevel="1" x14ac:dyDescent="0.35">
      <c r="A268" s="105" t="s">
        <v>800</v>
      </c>
      <c r="B268" s="122" t="s">
        <v>801</v>
      </c>
      <c r="C268" s="121"/>
      <c r="E268" s="121"/>
      <c r="F268" s="121"/>
    </row>
    <row r="269" spans="1:14" outlineLevel="1" x14ac:dyDescent="0.35">
      <c r="A269" s="105" t="s">
        <v>802</v>
      </c>
      <c r="B269" s="122" t="s">
        <v>803</v>
      </c>
      <c r="C269" s="121"/>
      <c r="E269" s="121"/>
      <c r="F269" s="121"/>
    </row>
    <row r="270" spans="1:14" outlineLevel="1" x14ac:dyDescent="0.35">
      <c r="A270" s="105" t="s">
        <v>804</v>
      </c>
      <c r="B270" s="122" t="s">
        <v>101</v>
      </c>
      <c r="C270" s="121"/>
      <c r="E270" s="121"/>
      <c r="F270" s="121"/>
    </row>
    <row r="271" spans="1:14" outlineLevel="1" x14ac:dyDescent="0.35">
      <c r="A271" s="105" t="s">
        <v>805</v>
      </c>
      <c r="B271" s="122" t="s">
        <v>101</v>
      </c>
      <c r="C271" s="121"/>
      <c r="E271" s="121"/>
      <c r="F271" s="121"/>
    </row>
    <row r="272" spans="1:14" outlineLevel="1" x14ac:dyDescent="0.35">
      <c r="A272" s="105" t="s">
        <v>806</v>
      </c>
      <c r="B272" s="122" t="s">
        <v>101</v>
      </c>
      <c r="C272" s="121"/>
      <c r="E272" s="121"/>
      <c r="F272" s="121"/>
    </row>
    <row r="273" spans="1:7" outlineLevel="1" x14ac:dyDescent="0.35">
      <c r="A273" s="105" t="s">
        <v>807</v>
      </c>
      <c r="B273" s="122" t="s">
        <v>101</v>
      </c>
      <c r="C273" s="121"/>
      <c r="E273" s="121"/>
      <c r="F273" s="121"/>
    </row>
    <row r="274" spans="1:7" outlineLevel="1" x14ac:dyDescent="0.35">
      <c r="A274" s="105" t="s">
        <v>808</v>
      </c>
      <c r="B274" s="122" t="s">
        <v>101</v>
      </c>
      <c r="C274" s="121"/>
      <c r="E274" s="121"/>
      <c r="F274" s="121"/>
    </row>
    <row r="275" spans="1:7" outlineLevel="1" x14ac:dyDescent="0.35">
      <c r="A275" s="105" t="s">
        <v>809</v>
      </c>
      <c r="B275" s="122" t="s">
        <v>101</v>
      </c>
      <c r="C275" s="121"/>
      <c r="E275" s="121"/>
      <c r="F275" s="121"/>
    </row>
    <row r="276" spans="1:7" ht="15" customHeight="1" x14ac:dyDescent="0.35">
      <c r="A276" s="116"/>
      <c r="B276" s="117" t="s">
        <v>810</v>
      </c>
      <c r="C276" s="116" t="s">
        <v>526</v>
      </c>
      <c r="D276" s="116"/>
      <c r="E276" s="123"/>
      <c r="F276" s="116"/>
      <c r="G276" s="118"/>
    </row>
    <row r="277" spans="1:7" x14ac:dyDescent="0.35">
      <c r="A277" s="105" t="s">
        <v>7</v>
      </c>
      <c r="B277" s="105" t="s">
        <v>1535</v>
      </c>
      <c r="C277" s="140">
        <v>1</v>
      </c>
      <c r="E277" s="100"/>
      <c r="F277" s="100"/>
    </row>
    <row r="278" spans="1:7" x14ac:dyDescent="0.35">
      <c r="A278" s="105" t="s">
        <v>811</v>
      </c>
      <c r="B278" s="105" t="s">
        <v>812</v>
      </c>
      <c r="C278" s="140">
        <v>0</v>
      </c>
      <c r="E278" s="100"/>
      <c r="F278" s="100"/>
    </row>
    <row r="279" spans="1:7" x14ac:dyDescent="0.35">
      <c r="A279" s="105" t="s">
        <v>813</v>
      </c>
      <c r="B279" s="105" t="s">
        <v>97</v>
      </c>
      <c r="C279" s="140">
        <v>0</v>
      </c>
      <c r="E279" s="100"/>
      <c r="F279" s="100"/>
    </row>
    <row r="280" spans="1:7" outlineLevel="1" x14ac:dyDescent="0.35">
      <c r="A280" s="105" t="s">
        <v>814</v>
      </c>
      <c r="C280" s="140"/>
      <c r="E280" s="100"/>
      <c r="F280" s="100"/>
    </row>
    <row r="281" spans="1:7" outlineLevel="1" x14ac:dyDescent="0.35">
      <c r="A281" s="105" t="s">
        <v>815</v>
      </c>
      <c r="C281" s="140"/>
      <c r="E281" s="100"/>
      <c r="F281" s="100"/>
    </row>
    <row r="282" spans="1:7" outlineLevel="1" x14ac:dyDescent="0.35">
      <c r="A282" s="105" t="s">
        <v>816</v>
      </c>
      <c r="C282" s="140"/>
      <c r="E282" s="100"/>
      <c r="F282" s="100"/>
    </row>
    <row r="283" spans="1:7" outlineLevel="1" x14ac:dyDescent="0.35">
      <c r="A283" s="105" t="s">
        <v>817</v>
      </c>
      <c r="C283" s="140"/>
      <c r="E283" s="100"/>
      <c r="F283" s="100"/>
    </row>
    <row r="284" spans="1:7" outlineLevel="1" x14ac:dyDescent="0.35">
      <c r="A284" s="105" t="s">
        <v>818</v>
      </c>
      <c r="C284" s="140"/>
      <c r="E284" s="100"/>
      <c r="F284" s="100"/>
    </row>
    <row r="285" spans="1:7" outlineLevel="1" x14ac:dyDescent="0.35">
      <c r="A285" s="105" t="s">
        <v>819</v>
      </c>
      <c r="C285" s="140"/>
      <c r="E285" s="100"/>
      <c r="F285" s="100"/>
    </row>
    <row r="286" spans="1:7" ht="18.5" x14ac:dyDescent="0.35">
      <c r="A286" s="129"/>
      <c r="B286" s="130" t="s">
        <v>820</v>
      </c>
      <c r="C286" s="129"/>
      <c r="D286" s="129"/>
      <c r="E286" s="129"/>
      <c r="F286" s="131"/>
      <c r="G286" s="131"/>
    </row>
    <row r="287" spans="1:7" ht="15" customHeight="1" x14ac:dyDescent="0.35">
      <c r="A287" s="116"/>
      <c r="B287" s="117" t="s">
        <v>821</v>
      </c>
      <c r="C287" s="116" t="s">
        <v>699</v>
      </c>
      <c r="D287" s="116" t="s">
        <v>700</v>
      </c>
      <c r="E287" s="116"/>
      <c r="F287" s="116" t="s">
        <v>527</v>
      </c>
      <c r="G287" s="116" t="s">
        <v>701</v>
      </c>
    </row>
    <row r="288" spans="1:7" x14ac:dyDescent="0.35">
      <c r="A288" s="105" t="s">
        <v>822</v>
      </c>
      <c r="B288" s="105" t="s">
        <v>703</v>
      </c>
      <c r="C288" s="105" t="s">
        <v>35</v>
      </c>
      <c r="D288" s="132"/>
      <c r="E288" s="132"/>
      <c r="F288" s="133"/>
      <c r="G288" s="133"/>
    </row>
    <row r="289" spans="1:7" x14ac:dyDescent="0.35">
      <c r="A289" s="132"/>
      <c r="D289" s="132"/>
      <c r="E289" s="132"/>
      <c r="F289" s="133"/>
      <c r="G289" s="133"/>
    </row>
    <row r="290" spans="1:7" x14ac:dyDescent="0.35">
      <c r="B290" s="105" t="s">
        <v>704</v>
      </c>
      <c r="D290" s="132"/>
      <c r="E290" s="132"/>
      <c r="F290" s="133"/>
      <c r="G290" s="133"/>
    </row>
    <row r="291" spans="1:7" x14ac:dyDescent="0.35">
      <c r="A291" s="105" t="s">
        <v>823</v>
      </c>
      <c r="B291" s="126" t="s">
        <v>621</v>
      </c>
      <c r="C291" s="105" t="s">
        <v>35</v>
      </c>
      <c r="D291" s="105" t="s">
        <v>35</v>
      </c>
      <c r="E291" s="132"/>
      <c r="F291" s="119" t="str">
        <f t="shared" ref="F291:F314" si="11">IF($C$315=0,"",IF(C291="[for completion]","",C291/$C$315))</f>
        <v/>
      </c>
      <c r="G291" s="119" t="str">
        <f t="shared" ref="G291:G314" si="12">IF($D$315=0,"",IF(D291="[for completion]","",D291/$D$315))</f>
        <v/>
      </c>
    </row>
    <row r="292" spans="1:7" x14ac:dyDescent="0.35">
      <c r="A292" s="105" t="s">
        <v>824</v>
      </c>
      <c r="B292" s="126" t="s">
        <v>621</v>
      </c>
      <c r="C292" s="105" t="s">
        <v>35</v>
      </c>
      <c r="D292" s="105" t="s">
        <v>35</v>
      </c>
      <c r="E292" s="132"/>
      <c r="F292" s="119" t="str">
        <f t="shared" si="11"/>
        <v/>
      </c>
      <c r="G292" s="119" t="str">
        <f t="shared" si="12"/>
        <v/>
      </c>
    </row>
    <row r="293" spans="1:7" x14ac:dyDescent="0.35">
      <c r="A293" s="105" t="s">
        <v>825</v>
      </c>
      <c r="B293" s="126" t="s">
        <v>621</v>
      </c>
      <c r="C293" s="105" t="s">
        <v>35</v>
      </c>
      <c r="D293" s="105" t="s">
        <v>35</v>
      </c>
      <c r="E293" s="132"/>
      <c r="F293" s="119" t="str">
        <f t="shared" si="11"/>
        <v/>
      </c>
      <c r="G293" s="119" t="str">
        <f t="shared" si="12"/>
        <v/>
      </c>
    </row>
    <row r="294" spans="1:7" x14ac:dyDescent="0.35">
      <c r="A294" s="105" t="s">
        <v>826</v>
      </c>
      <c r="B294" s="126" t="s">
        <v>621</v>
      </c>
      <c r="C294" s="105" t="s">
        <v>35</v>
      </c>
      <c r="D294" s="105" t="s">
        <v>35</v>
      </c>
      <c r="E294" s="132"/>
      <c r="F294" s="119" t="str">
        <f t="shared" si="11"/>
        <v/>
      </c>
      <c r="G294" s="119" t="str">
        <f t="shared" si="12"/>
        <v/>
      </c>
    </row>
    <row r="295" spans="1:7" x14ac:dyDescent="0.35">
      <c r="A295" s="105" t="s">
        <v>827</v>
      </c>
      <c r="B295" s="126" t="s">
        <v>621</v>
      </c>
      <c r="C295" s="105" t="s">
        <v>35</v>
      </c>
      <c r="D295" s="105" t="s">
        <v>35</v>
      </c>
      <c r="E295" s="132"/>
      <c r="F295" s="119" t="str">
        <f t="shared" si="11"/>
        <v/>
      </c>
      <c r="G295" s="119" t="str">
        <f t="shared" si="12"/>
        <v/>
      </c>
    </row>
    <row r="296" spans="1:7" x14ac:dyDescent="0.35">
      <c r="A296" s="105" t="s">
        <v>828</v>
      </c>
      <c r="B296" s="126" t="s">
        <v>621</v>
      </c>
      <c r="C296" s="105" t="s">
        <v>35</v>
      </c>
      <c r="D296" s="105" t="s">
        <v>35</v>
      </c>
      <c r="E296" s="132"/>
      <c r="F296" s="119" t="str">
        <f t="shared" si="11"/>
        <v/>
      </c>
      <c r="G296" s="119" t="str">
        <f t="shared" si="12"/>
        <v/>
      </c>
    </row>
    <row r="297" spans="1:7" x14ac:dyDescent="0.35">
      <c r="A297" s="105" t="s">
        <v>829</v>
      </c>
      <c r="B297" s="126" t="s">
        <v>621</v>
      </c>
      <c r="C297" s="105" t="s">
        <v>35</v>
      </c>
      <c r="D297" s="105" t="s">
        <v>35</v>
      </c>
      <c r="E297" s="132"/>
      <c r="F297" s="119" t="str">
        <f t="shared" si="11"/>
        <v/>
      </c>
      <c r="G297" s="119" t="str">
        <f t="shared" si="12"/>
        <v/>
      </c>
    </row>
    <row r="298" spans="1:7" x14ac:dyDescent="0.35">
      <c r="A298" s="105" t="s">
        <v>830</v>
      </c>
      <c r="B298" s="126" t="s">
        <v>621</v>
      </c>
      <c r="C298" s="105" t="s">
        <v>35</v>
      </c>
      <c r="D298" s="105" t="s">
        <v>35</v>
      </c>
      <c r="E298" s="132"/>
      <c r="F298" s="119" t="str">
        <f t="shared" si="11"/>
        <v/>
      </c>
      <c r="G298" s="119" t="str">
        <f t="shared" si="12"/>
        <v/>
      </c>
    </row>
    <row r="299" spans="1:7" x14ac:dyDescent="0.35">
      <c r="A299" s="105" t="s">
        <v>831</v>
      </c>
      <c r="B299" s="126" t="s">
        <v>621</v>
      </c>
      <c r="C299" s="105" t="s">
        <v>35</v>
      </c>
      <c r="D299" s="105" t="s">
        <v>35</v>
      </c>
      <c r="E299" s="132"/>
      <c r="F299" s="119" t="str">
        <f t="shared" si="11"/>
        <v/>
      </c>
      <c r="G299" s="119" t="str">
        <f t="shared" si="12"/>
        <v/>
      </c>
    </row>
    <row r="300" spans="1:7" x14ac:dyDescent="0.35">
      <c r="A300" s="105" t="s">
        <v>832</v>
      </c>
      <c r="B300" s="126" t="s">
        <v>621</v>
      </c>
      <c r="C300" s="105" t="s">
        <v>35</v>
      </c>
      <c r="D300" s="105" t="s">
        <v>35</v>
      </c>
      <c r="E300" s="126"/>
      <c r="F300" s="119" t="str">
        <f t="shared" si="11"/>
        <v/>
      </c>
      <c r="G300" s="119" t="str">
        <f t="shared" si="12"/>
        <v/>
      </c>
    </row>
    <row r="301" spans="1:7" x14ac:dyDescent="0.35">
      <c r="A301" s="105" t="s">
        <v>833</v>
      </c>
      <c r="B301" s="126" t="s">
        <v>621</v>
      </c>
      <c r="C301" s="105" t="s">
        <v>35</v>
      </c>
      <c r="D301" s="105" t="s">
        <v>35</v>
      </c>
      <c r="E301" s="126"/>
      <c r="F301" s="119" t="str">
        <f t="shared" si="11"/>
        <v/>
      </c>
      <c r="G301" s="119" t="str">
        <f t="shared" si="12"/>
        <v/>
      </c>
    </row>
    <row r="302" spans="1:7" x14ac:dyDescent="0.35">
      <c r="A302" s="105" t="s">
        <v>834</v>
      </c>
      <c r="B302" s="126" t="s">
        <v>621</v>
      </c>
      <c r="C302" s="105" t="s">
        <v>35</v>
      </c>
      <c r="D302" s="105" t="s">
        <v>35</v>
      </c>
      <c r="E302" s="126"/>
      <c r="F302" s="119" t="str">
        <f t="shared" si="11"/>
        <v/>
      </c>
      <c r="G302" s="119" t="str">
        <f t="shared" si="12"/>
        <v/>
      </c>
    </row>
    <row r="303" spans="1:7" x14ac:dyDescent="0.35">
      <c r="A303" s="105" t="s">
        <v>835</v>
      </c>
      <c r="B303" s="126" t="s">
        <v>621</v>
      </c>
      <c r="C303" s="105" t="s">
        <v>35</v>
      </c>
      <c r="D303" s="105" t="s">
        <v>35</v>
      </c>
      <c r="E303" s="126"/>
      <c r="F303" s="119" t="str">
        <f t="shared" si="11"/>
        <v/>
      </c>
      <c r="G303" s="119" t="str">
        <f t="shared" si="12"/>
        <v/>
      </c>
    </row>
    <row r="304" spans="1:7" x14ac:dyDescent="0.35">
      <c r="A304" s="105" t="s">
        <v>836</v>
      </c>
      <c r="B304" s="126" t="s">
        <v>621</v>
      </c>
      <c r="C304" s="105" t="s">
        <v>35</v>
      </c>
      <c r="D304" s="105" t="s">
        <v>35</v>
      </c>
      <c r="E304" s="126"/>
      <c r="F304" s="119" t="str">
        <f t="shared" si="11"/>
        <v/>
      </c>
      <c r="G304" s="119" t="str">
        <f t="shared" si="12"/>
        <v/>
      </c>
    </row>
    <row r="305" spans="1:7" x14ac:dyDescent="0.35">
      <c r="A305" s="105" t="s">
        <v>837</v>
      </c>
      <c r="B305" s="126" t="s">
        <v>621</v>
      </c>
      <c r="C305" s="105" t="s">
        <v>35</v>
      </c>
      <c r="D305" s="105" t="s">
        <v>35</v>
      </c>
      <c r="E305" s="126"/>
      <c r="F305" s="119" t="str">
        <f t="shared" si="11"/>
        <v/>
      </c>
      <c r="G305" s="119" t="str">
        <f t="shared" si="12"/>
        <v/>
      </c>
    </row>
    <row r="306" spans="1:7" x14ac:dyDescent="0.35">
      <c r="A306" s="105" t="s">
        <v>838</v>
      </c>
      <c r="B306" s="126" t="s">
        <v>621</v>
      </c>
      <c r="C306" s="105" t="s">
        <v>35</v>
      </c>
      <c r="D306" s="105" t="s">
        <v>35</v>
      </c>
      <c r="F306" s="119" t="str">
        <f t="shared" si="11"/>
        <v/>
      </c>
      <c r="G306" s="119" t="str">
        <f t="shared" si="12"/>
        <v/>
      </c>
    </row>
    <row r="307" spans="1:7" x14ac:dyDescent="0.35">
      <c r="A307" s="105" t="s">
        <v>839</v>
      </c>
      <c r="B307" s="126" t="s">
        <v>621</v>
      </c>
      <c r="C307" s="105" t="s">
        <v>35</v>
      </c>
      <c r="D307" s="105" t="s">
        <v>35</v>
      </c>
      <c r="E307" s="121"/>
      <c r="F307" s="119" t="str">
        <f t="shared" si="11"/>
        <v/>
      </c>
      <c r="G307" s="119" t="str">
        <f t="shared" si="12"/>
        <v/>
      </c>
    </row>
    <row r="308" spans="1:7" x14ac:dyDescent="0.35">
      <c r="A308" s="105" t="s">
        <v>840</v>
      </c>
      <c r="B308" s="126" t="s">
        <v>621</v>
      </c>
      <c r="C308" s="105" t="s">
        <v>35</v>
      </c>
      <c r="D308" s="105" t="s">
        <v>35</v>
      </c>
      <c r="E308" s="121"/>
      <c r="F308" s="119" t="str">
        <f t="shared" si="11"/>
        <v/>
      </c>
      <c r="G308" s="119" t="str">
        <f t="shared" si="12"/>
        <v/>
      </c>
    </row>
    <row r="309" spans="1:7" x14ac:dyDescent="0.35">
      <c r="A309" s="105" t="s">
        <v>841</v>
      </c>
      <c r="B309" s="126" t="s">
        <v>621</v>
      </c>
      <c r="C309" s="105" t="s">
        <v>35</v>
      </c>
      <c r="D309" s="105" t="s">
        <v>35</v>
      </c>
      <c r="E309" s="121"/>
      <c r="F309" s="119" t="str">
        <f t="shared" si="11"/>
        <v/>
      </c>
      <c r="G309" s="119" t="str">
        <f t="shared" si="12"/>
        <v/>
      </c>
    </row>
    <row r="310" spans="1:7" x14ac:dyDescent="0.35">
      <c r="A310" s="105" t="s">
        <v>842</v>
      </c>
      <c r="B310" s="126" t="s">
        <v>621</v>
      </c>
      <c r="C310" s="105" t="s">
        <v>35</v>
      </c>
      <c r="D310" s="105" t="s">
        <v>35</v>
      </c>
      <c r="E310" s="121"/>
      <c r="F310" s="119" t="str">
        <f t="shared" si="11"/>
        <v/>
      </c>
      <c r="G310" s="119" t="str">
        <f t="shared" si="12"/>
        <v/>
      </c>
    </row>
    <row r="311" spans="1:7" x14ac:dyDescent="0.35">
      <c r="A311" s="105" t="s">
        <v>843</v>
      </c>
      <c r="B311" s="126" t="s">
        <v>621</v>
      </c>
      <c r="C311" s="105" t="s">
        <v>35</v>
      </c>
      <c r="D311" s="105" t="s">
        <v>35</v>
      </c>
      <c r="E311" s="121"/>
      <c r="F311" s="119" t="str">
        <f t="shared" si="11"/>
        <v/>
      </c>
      <c r="G311" s="119" t="str">
        <f t="shared" si="12"/>
        <v/>
      </c>
    </row>
    <row r="312" spans="1:7" x14ac:dyDescent="0.35">
      <c r="A312" s="105" t="s">
        <v>844</v>
      </c>
      <c r="B312" s="126" t="s">
        <v>621</v>
      </c>
      <c r="C312" s="105" t="s">
        <v>35</v>
      </c>
      <c r="D312" s="105" t="s">
        <v>35</v>
      </c>
      <c r="E312" s="121"/>
      <c r="F312" s="119" t="str">
        <f t="shared" si="11"/>
        <v/>
      </c>
      <c r="G312" s="119" t="str">
        <f t="shared" si="12"/>
        <v/>
      </c>
    </row>
    <row r="313" spans="1:7" x14ac:dyDescent="0.35">
      <c r="A313" s="105" t="s">
        <v>845</v>
      </c>
      <c r="B313" s="126" t="s">
        <v>621</v>
      </c>
      <c r="C313" s="105" t="s">
        <v>35</v>
      </c>
      <c r="D313" s="105" t="s">
        <v>35</v>
      </c>
      <c r="E313" s="121"/>
      <c r="F313" s="119" t="str">
        <f t="shared" si="11"/>
        <v/>
      </c>
      <c r="G313" s="119" t="str">
        <f t="shared" si="12"/>
        <v/>
      </c>
    </row>
    <row r="314" spans="1:7" x14ac:dyDescent="0.35">
      <c r="A314" s="105" t="s">
        <v>846</v>
      </c>
      <c r="B314" s="126" t="s">
        <v>621</v>
      </c>
      <c r="C314" s="105" t="s">
        <v>35</v>
      </c>
      <c r="D314" s="105" t="s">
        <v>35</v>
      </c>
      <c r="E314" s="121"/>
      <c r="F314" s="119" t="str">
        <f t="shared" si="11"/>
        <v/>
      </c>
      <c r="G314" s="119" t="str">
        <f t="shared" si="12"/>
        <v/>
      </c>
    </row>
    <row r="315" spans="1:7" x14ac:dyDescent="0.35">
      <c r="A315" s="105" t="s">
        <v>847</v>
      </c>
      <c r="B315" s="135" t="s">
        <v>99</v>
      </c>
      <c r="C315" s="126">
        <f>SUM(C291:C314)</f>
        <v>0</v>
      </c>
      <c r="D315" s="126">
        <f>SUM(D291:D314)</f>
        <v>0</v>
      </c>
      <c r="E315" s="121"/>
      <c r="F315" s="136">
        <f>SUM(F291:F314)</f>
        <v>0</v>
      </c>
      <c r="G315" s="136">
        <f>SUM(G291:G314)</f>
        <v>0</v>
      </c>
    </row>
    <row r="316" spans="1:7" ht="15" customHeight="1" x14ac:dyDescent="0.35">
      <c r="A316" s="116"/>
      <c r="B316" s="117" t="s">
        <v>848</v>
      </c>
      <c r="C316" s="116" t="s">
        <v>699</v>
      </c>
      <c r="D316" s="116" t="s">
        <v>700</v>
      </c>
      <c r="E316" s="116"/>
      <c r="F316" s="116" t="s">
        <v>527</v>
      </c>
      <c r="G316" s="116" t="s">
        <v>701</v>
      </c>
    </row>
    <row r="317" spans="1:7" x14ac:dyDescent="0.35">
      <c r="A317" s="105" t="s">
        <v>849</v>
      </c>
      <c r="B317" s="105" t="s">
        <v>732</v>
      </c>
      <c r="C317" s="140" t="s">
        <v>35</v>
      </c>
      <c r="G317" s="105"/>
    </row>
    <row r="318" spans="1:7" x14ac:dyDescent="0.35">
      <c r="G318" s="105"/>
    </row>
    <row r="319" spans="1:7" x14ac:dyDescent="0.35">
      <c r="B319" s="126" t="s">
        <v>733</v>
      </c>
      <c r="G319" s="105"/>
    </row>
    <row r="320" spans="1:7" x14ac:dyDescent="0.35">
      <c r="A320" s="105" t="s">
        <v>850</v>
      </c>
      <c r="B320" s="105" t="s">
        <v>735</v>
      </c>
      <c r="C320" s="105" t="s">
        <v>35</v>
      </c>
      <c r="D320" s="105" t="s">
        <v>35</v>
      </c>
      <c r="F320" s="119" t="str">
        <f>IF($C$328=0,"",IF(C320="[for completion]","",C320/$C$328))</f>
        <v/>
      </c>
      <c r="G320" s="119" t="str">
        <f>IF($D$328=0,"",IF(D320="[for completion]","",D320/$D$328))</f>
        <v/>
      </c>
    </row>
    <row r="321" spans="1:7" x14ac:dyDescent="0.35">
      <c r="A321" s="105" t="s">
        <v>851</v>
      </c>
      <c r="B321" s="105" t="s">
        <v>737</v>
      </c>
      <c r="C321" s="105" t="s">
        <v>35</v>
      </c>
      <c r="D321" s="105" t="s">
        <v>35</v>
      </c>
      <c r="F321" s="119" t="str">
        <f t="shared" ref="F321:F334" si="13">IF($C$328=0,"",IF(C321="[for completion]","",C321/$C$328))</f>
        <v/>
      </c>
      <c r="G321" s="119" t="str">
        <f t="shared" ref="G321:G334" si="14">IF($D$328=0,"",IF(D321="[for completion]","",D321/$D$328))</f>
        <v/>
      </c>
    </row>
    <row r="322" spans="1:7" x14ac:dyDescent="0.35">
      <c r="A322" s="105" t="s">
        <v>852</v>
      </c>
      <c r="B322" s="105" t="s">
        <v>739</v>
      </c>
      <c r="C322" s="105" t="s">
        <v>35</v>
      </c>
      <c r="D322" s="105" t="s">
        <v>35</v>
      </c>
      <c r="F322" s="119" t="str">
        <f t="shared" si="13"/>
        <v/>
      </c>
      <c r="G322" s="119" t="str">
        <f t="shared" si="14"/>
        <v/>
      </c>
    </row>
    <row r="323" spans="1:7" x14ac:dyDescent="0.35">
      <c r="A323" s="105" t="s">
        <v>853</v>
      </c>
      <c r="B323" s="105" t="s">
        <v>741</v>
      </c>
      <c r="C323" s="105" t="s">
        <v>35</v>
      </c>
      <c r="D323" s="105" t="s">
        <v>35</v>
      </c>
      <c r="F323" s="119" t="str">
        <f t="shared" si="13"/>
        <v/>
      </c>
      <c r="G323" s="119" t="str">
        <f t="shared" si="14"/>
        <v/>
      </c>
    </row>
    <row r="324" spans="1:7" x14ac:dyDescent="0.35">
      <c r="A324" s="105" t="s">
        <v>854</v>
      </c>
      <c r="B324" s="105" t="s">
        <v>743</v>
      </c>
      <c r="C324" s="105" t="s">
        <v>35</v>
      </c>
      <c r="D324" s="105" t="s">
        <v>35</v>
      </c>
      <c r="F324" s="119" t="str">
        <f t="shared" si="13"/>
        <v/>
      </c>
      <c r="G324" s="119" t="str">
        <f t="shared" si="14"/>
        <v/>
      </c>
    </row>
    <row r="325" spans="1:7" x14ac:dyDescent="0.35">
      <c r="A325" s="105" t="s">
        <v>855</v>
      </c>
      <c r="B325" s="105" t="s">
        <v>745</v>
      </c>
      <c r="C325" s="105" t="s">
        <v>35</v>
      </c>
      <c r="D325" s="105" t="s">
        <v>35</v>
      </c>
      <c r="F325" s="119" t="str">
        <f t="shared" si="13"/>
        <v/>
      </c>
      <c r="G325" s="119" t="str">
        <f t="shared" si="14"/>
        <v/>
      </c>
    </row>
    <row r="326" spans="1:7" x14ac:dyDescent="0.35">
      <c r="A326" s="105" t="s">
        <v>856</v>
      </c>
      <c r="B326" s="105" t="s">
        <v>747</v>
      </c>
      <c r="C326" s="105" t="s">
        <v>35</v>
      </c>
      <c r="D326" s="105" t="s">
        <v>35</v>
      </c>
      <c r="F326" s="119" t="str">
        <f t="shared" si="13"/>
        <v/>
      </c>
      <c r="G326" s="119" t="str">
        <f t="shared" si="14"/>
        <v/>
      </c>
    </row>
    <row r="327" spans="1:7" x14ac:dyDescent="0.35">
      <c r="A327" s="105" t="s">
        <v>857</v>
      </c>
      <c r="B327" s="105" t="s">
        <v>749</v>
      </c>
      <c r="C327" s="105" t="s">
        <v>35</v>
      </c>
      <c r="D327" s="105" t="s">
        <v>35</v>
      </c>
      <c r="F327" s="119" t="str">
        <f t="shared" si="13"/>
        <v/>
      </c>
      <c r="G327" s="119" t="str">
        <f t="shared" si="14"/>
        <v/>
      </c>
    </row>
    <row r="328" spans="1:7" x14ac:dyDescent="0.35">
      <c r="A328" s="105" t="s">
        <v>858</v>
      </c>
      <c r="B328" s="135" t="s">
        <v>99</v>
      </c>
      <c r="C328" s="105">
        <f>SUM(C320:C327)</f>
        <v>0</v>
      </c>
      <c r="D328" s="105">
        <f>SUM(D320:D327)</f>
        <v>0</v>
      </c>
      <c r="F328" s="121">
        <f>SUM(F320:F327)</f>
        <v>0</v>
      </c>
      <c r="G328" s="121">
        <f>SUM(G320:G327)</f>
        <v>0</v>
      </c>
    </row>
    <row r="329" spans="1:7" outlineLevel="1" x14ac:dyDescent="0.35">
      <c r="A329" s="105" t="s">
        <v>859</v>
      </c>
      <c r="B329" s="122" t="s">
        <v>752</v>
      </c>
      <c r="F329" s="119" t="str">
        <f t="shared" si="13"/>
        <v/>
      </c>
      <c r="G329" s="119" t="str">
        <f t="shared" si="14"/>
        <v/>
      </c>
    </row>
    <row r="330" spans="1:7" outlineLevel="1" x14ac:dyDescent="0.35">
      <c r="A330" s="105" t="s">
        <v>860</v>
      </c>
      <c r="B330" s="122" t="s">
        <v>754</v>
      </c>
      <c r="F330" s="119" t="str">
        <f t="shared" si="13"/>
        <v/>
      </c>
      <c r="G330" s="119" t="str">
        <f t="shared" si="14"/>
        <v/>
      </c>
    </row>
    <row r="331" spans="1:7" outlineLevel="1" x14ac:dyDescent="0.35">
      <c r="A331" s="105" t="s">
        <v>861</v>
      </c>
      <c r="B331" s="122" t="s">
        <v>756</v>
      </c>
      <c r="F331" s="119" t="str">
        <f t="shared" si="13"/>
        <v/>
      </c>
      <c r="G331" s="119" t="str">
        <f t="shared" si="14"/>
        <v/>
      </c>
    </row>
    <row r="332" spans="1:7" outlineLevel="1" x14ac:dyDescent="0.35">
      <c r="A332" s="105" t="s">
        <v>862</v>
      </c>
      <c r="B332" s="122" t="s">
        <v>758</v>
      </c>
      <c r="F332" s="119" t="str">
        <f t="shared" si="13"/>
        <v/>
      </c>
      <c r="G332" s="119" t="str">
        <f t="shared" si="14"/>
        <v/>
      </c>
    </row>
    <row r="333" spans="1:7" outlineLevel="1" x14ac:dyDescent="0.35">
      <c r="A333" s="105" t="s">
        <v>863</v>
      </c>
      <c r="B333" s="122" t="s">
        <v>760</v>
      </c>
      <c r="F333" s="119" t="str">
        <f t="shared" si="13"/>
        <v/>
      </c>
      <c r="G333" s="119" t="str">
        <f t="shared" si="14"/>
        <v/>
      </c>
    </row>
    <row r="334" spans="1:7" outlineLevel="1" x14ac:dyDescent="0.35">
      <c r="A334" s="105" t="s">
        <v>864</v>
      </c>
      <c r="B334" s="122" t="s">
        <v>762</v>
      </c>
      <c r="F334" s="119" t="str">
        <f t="shared" si="13"/>
        <v/>
      </c>
      <c r="G334" s="119" t="str">
        <f t="shared" si="14"/>
        <v/>
      </c>
    </row>
    <row r="335" spans="1:7" outlineLevel="1" x14ac:dyDescent="0.35">
      <c r="A335" s="105" t="s">
        <v>865</v>
      </c>
      <c r="B335" s="122"/>
      <c r="F335" s="119"/>
      <c r="G335" s="119"/>
    </row>
    <row r="336" spans="1:7" outlineLevel="1" x14ac:dyDescent="0.35">
      <c r="A336" s="105" t="s">
        <v>866</v>
      </c>
      <c r="B336" s="122"/>
      <c r="F336" s="119"/>
      <c r="G336" s="119"/>
    </row>
    <row r="337" spans="1:7" outlineLevel="1" x14ac:dyDescent="0.35">
      <c r="A337" s="105" t="s">
        <v>867</v>
      </c>
      <c r="B337" s="122"/>
      <c r="F337" s="121"/>
      <c r="G337" s="121"/>
    </row>
    <row r="338" spans="1:7" ht="15" customHeight="1" x14ac:dyDescent="0.35">
      <c r="A338" s="116"/>
      <c r="B338" s="117" t="s">
        <v>868</v>
      </c>
      <c r="C338" s="116" t="s">
        <v>699</v>
      </c>
      <c r="D338" s="116" t="s">
        <v>700</v>
      </c>
      <c r="E338" s="116"/>
      <c r="F338" s="116" t="s">
        <v>527</v>
      </c>
      <c r="G338" s="116" t="s">
        <v>701</v>
      </c>
    </row>
    <row r="339" spans="1:7" x14ac:dyDescent="0.35">
      <c r="A339" s="105" t="s">
        <v>869</v>
      </c>
      <c r="B339" s="105" t="s">
        <v>732</v>
      </c>
      <c r="C339" s="140" t="s">
        <v>70</v>
      </c>
      <c r="G339" s="105"/>
    </row>
    <row r="340" spans="1:7" x14ac:dyDescent="0.35">
      <c r="G340" s="105"/>
    </row>
    <row r="341" spans="1:7" x14ac:dyDescent="0.35">
      <c r="B341" s="126" t="s">
        <v>733</v>
      </c>
      <c r="G341" s="105"/>
    </row>
    <row r="342" spans="1:7" x14ac:dyDescent="0.35">
      <c r="A342" s="105" t="s">
        <v>870</v>
      </c>
      <c r="B342" s="105" t="s">
        <v>735</v>
      </c>
      <c r="C342" s="105" t="s">
        <v>70</v>
      </c>
      <c r="D342" s="105" t="s">
        <v>70</v>
      </c>
      <c r="F342" s="119" t="str">
        <f>IF($C$350=0,"",IF(C342="[Mark as ND1 if not relevant]","",C342/$C$350))</f>
        <v/>
      </c>
      <c r="G342" s="119" t="str">
        <f>IF($D$350=0,"",IF(D342="[Mark as ND1 if not relevant]","",D342/$D$350))</f>
        <v/>
      </c>
    </row>
    <row r="343" spans="1:7" x14ac:dyDescent="0.35">
      <c r="A343" s="105" t="s">
        <v>871</v>
      </c>
      <c r="B343" s="105" t="s">
        <v>737</v>
      </c>
      <c r="C343" s="105" t="s">
        <v>70</v>
      </c>
      <c r="D343" s="105" t="s">
        <v>70</v>
      </c>
      <c r="F343" s="119" t="str">
        <f t="shared" ref="F343:F349" si="15">IF($C$350=0,"",IF(C343="[Mark as ND1 if not relevant]","",C343/$C$350))</f>
        <v/>
      </c>
      <c r="G343" s="119" t="str">
        <f t="shared" ref="G343:G349" si="16">IF($D$350=0,"",IF(D343="[Mark as ND1 if not relevant]","",D343/$D$350))</f>
        <v/>
      </c>
    </row>
    <row r="344" spans="1:7" x14ac:dyDescent="0.35">
      <c r="A344" s="105" t="s">
        <v>872</v>
      </c>
      <c r="B344" s="105" t="s">
        <v>739</v>
      </c>
      <c r="C344" s="105" t="s">
        <v>70</v>
      </c>
      <c r="D344" s="105" t="s">
        <v>70</v>
      </c>
      <c r="F344" s="119" t="str">
        <f t="shared" si="15"/>
        <v/>
      </c>
      <c r="G344" s="119" t="str">
        <f t="shared" si="16"/>
        <v/>
      </c>
    </row>
    <row r="345" spans="1:7" x14ac:dyDescent="0.35">
      <c r="A345" s="105" t="s">
        <v>873</v>
      </c>
      <c r="B345" s="105" t="s">
        <v>741</v>
      </c>
      <c r="C345" s="105" t="s">
        <v>70</v>
      </c>
      <c r="D345" s="105" t="s">
        <v>70</v>
      </c>
      <c r="F345" s="119" t="str">
        <f t="shared" si="15"/>
        <v/>
      </c>
      <c r="G345" s="119" t="str">
        <f t="shared" si="16"/>
        <v/>
      </c>
    </row>
    <row r="346" spans="1:7" x14ac:dyDescent="0.35">
      <c r="A346" s="105" t="s">
        <v>874</v>
      </c>
      <c r="B346" s="105" t="s">
        <v>743</v>
      </c>
      <c r="C346" s="105" t="s">
        <v>70</v>
      </c>
      <c r="D346" s="105" t="s">
        <v>70</v>
      </c>
      <c r="F346" s="119" t="str">
        <f t="shared" si="15"/>
        <v/>
      </c>
      <c r="G346" s="119" t="str">
        <f t="shared" si="16"/>
        <v/>
      </c>
    </row>
    <row r="347" spans="1:7" x14ac:dyDescent="0.35">
      <c r="A347" s="105" t="s">
        <v>875</v>
      </c>
      <c r="B347" s="105" t="s">
        <v>745</v>
      </c>
      <c r="C347" s="105" t="s">
        <v>70</v>
      </c>
      <c r="D347" s="105" t="s">
        <v>70</v>
      </c>
      <c r="F347" s="119" t="str">
        <f t="shared" si="15"/>
        <v/>
      </c>
      <c r="G347" s="119" t="str">
        <f t="shared" si="16"/>
        <v/>
      </c>
    </row>
    <row r="348" spans="1:7" x14ac:dyDescent="0.35">
      <c r="A348" s="105" t="s">
        <v>876</v>
      </c>
      <c r="B348" s="105" t="s">
        <v>747</v>
      </c>
      <c r="C348" s="105" t="s">
        <v>70</v>
      </c>
      <c r="D348" s="105" t="s">
        <v>70</v>
      </c>
      <c r="F348" s="119" t="str">
        <f t="shared" si="15"/>
        <v/>
      </c>
      <c r="G348" s="119" t="str">
        <f t="shared" si="16"/>
        <v/>
      </c>
    </row>
    <row r="349" spans="1:7" x14ac:dyDescent="0.35">
      <c r="A349" s="105" t="s">
        <v>877</v>
      </c>
      <c r="B349" s="105" t="s">
        <v>749</v>
      </c>
      <c r="C349" s="105" t="s">
        <v>70</v>
      </c>
      <c r="D349" s="105" t="s">
        <v>70</v>
      </c>
      <c r="F349" s="119" t="str">
        <f t="shared" si="15"/>
        <v/>
      </c>
      <c r="G349" s="119" t="str">
        <f t="shared" si="16"/>
        <v/>
      </c>
    </row>
    <row r="350" spans="1:7" x14ac:dyDescent="0.35">
      <c r="A350" s="105" t="s">
        <v>878</v>
      </c>
      <c r="B350" s="135" t="s">
        <v>99</v>
      </c>
      <c r="C350" s="105">
        <f>SUM(C342:C349)</f>
        <v>0</v>
      </c>
      <c r="D350" s="105">
        <f>SUM(D342:D349)</f>
        <v>0</v>
      </c>
      <c r="F350" s="121">
        <f>SUM(F342:F349)</f>
        <v>0</v>
      </c>
      <c r="G350" s="121">
        <f>SUM(G342:G349)</f>
        <v>0</v>
      </c>
    </row>
    <row r="351" spans="1:7" outlineLevel="1" x14ac:dyDescent="0.35">
      <c r="A351" s="105" t="s">
        <v>879</v>
      </c>
      <c r="B351" s="122" t="s">
        <v>752</v>
      </c>
      <c r="F351" s="119" t="str">
        <f t="shared" ref="F351:F356" si="17">IF($C$350=0,"",IF(C351="[for completion]","",C351/$C$350))</f>
        <v/>
      </c>
      <c r="G351" s="119" t="str">
        <f t="shared" ref="G351:G356" si="18">IF($D$350=0,"",IF(D351="[for completion]","",D351/$D$350))</f>
        <v/>
      </c>
    </row>
    <row r="352" spans="1:7" outlineLevel="1" x14ac:dyDescent="0.35">
      <c r="A352" s="105" t="s">
        <v>880</v>
      </c>
      <c r="B352" s="122" t="s">
        <v>754</v>
      </c>
      <c r="F352" s="119" t="str">
        <f t="shared" si="17"/>
        <v/>
      </c>
      <c r="G352" s="119" t="str">
        <f t="shared" si="18"/>
        <v/>
      </c>
    </row>
    <row r="353" spans="1:7" outlineLevel="1" x14ac:dyDescent="0.35">
      <c r="A353" s="105" t="s">
        <v>881</v>
      </c>
      <c r="B353" s="122" t="s">
        <v>756</v>
      </c>
      <c r="F353" s="119" t="str">
        <f t="shared" si="17"/>
        <v/>
      </c>
      <c r="G353" s="119" t="str">
        <f t="shared" si="18"/>
        <v/>
      </c>
    </row>
    <row r="354" spans="1:7" outlineLevel="1" x14ac:dyDescent="0.35">
      <c r="A354" s="105" t="s">
        <v>882</v>
      </c>
      <c r="B354" s="122" t="s">
        <v>758</v>
      </c>
      <c r="F354" s="119" t="str">
        <f t="shared" si="17"/>
        <v/>
      </c>
      <c r="G354" s="119" t="str">
        <f t="shared" si="18"/>
        <v/>
      </c>
    </row>
    <row r="355" spans="1:7" outlineLevel="1" x14ac:dyDescent="0.35">
      <c r="A355" s="105" t="s">
        <v>883</v>
      </c>
      <c r="B355" s="122" t="s">
        <v>760</v>
      </c>
      <c r="F355" s="119" t="str">
        <f t="shared" si="17"/>
        <v/>
      </c>
      <c r="G355" s="119" t="str">
        <f t="shared" si="18"/>
        <v/>
      </c>
    </row>
    <row r="356" spans="1:7" outlineLevel="1" x14ac:dyDescent="0.35">
      <c r="A356" s="105" t="s">
        <v>884</v>
      </c>
      <c r="B356" s="122" t="s">
        <v>762</v>
      </c>
      <c r="F356" s="119" t="str">
        <f t="shared" si="17"/>
        <v/>
      </c>
      <c r="G356" s="119" t="str">
        <f t="shared" si="18"/>
        <v/>
      </c>
    </row>
    <row r="357" spans="1:7" outlineLevel="1" x14ac:dyDescent="0.35">
      <c r="A357" s="105" t="s">
        <v>885</v>
      </c>
      <c r="B357" s="122"/>
      <c r="F357" s="119"/>
      <c r="G357" s="119"/>
    </row>
    <row r="358" spans="1:7" outlineLevel="1" x14ac:dyDescent="0.35">
      <c r="A358" s="105" t="s">
        <v>886</v>
      </c>
      <c r="B358" s="122"/>
      <c r="F358" s="119"/>
      <c r="G358" s="119"/>
    </row>
    <row r="359" spans="1:7" outlineLevel="1" x14ac:dyDescent="0.35">
      <c r="A359" s="105" t="s">
        <v>887</v>
      </c>
      <c r="B359" s="122"/>
      <c r="F359" s="119"/>
      <c r="G359" s="121"/>
    </row>
    <row r="360" spans="1:7" ht="15" customHeight="1" x14ac:dyDescent="0.35">
      <c r="A360" s="116"/>
      <c r="B360" s="117" t="s">
        <v>888</v>
      </c>
      <c r="C360" s="116" t="s">
        <v>889</v>
      </c>
      <c r="D360" s="116"/>
      <c r="E360" s="116"/>
      <c r="F360" s="116"/>
      <c r="G360" s="118"/>
    </row>
    <row r="361" spans="1:7" x14ac:dyDescent="0.35">
      <c r="A361" s="105" t="s">
        <v>890</v>
      </c>
      <c r="B361" s="126" t="s">
        <v>891</v>
      </c>
      <c r="C361" s="140" t="s">
        <v>35</v>
      </c>
      <c r="G361" s="105"/>
    </row>
    <row r="362" spans="1:7" x14ac:dyDescent="0.35">
      <c r="A362" s="105" t="s">
        <v>892</v>
      </c>
      <c r="B362" s="126" t="s">
        <v>893</v>
      </c>
      <c r="C362" s="140" t="s">
        <v>35</v>
      </c>
      <c r="G362" s="105"/>
    </row>
    <row r="363" spans="1:7" x14ac:dyDescent="0.35">
      <c r="A363" s="105" t="s">
        <v>894</v>
      </c>
      <c r="B363" s="126" t="s">
        <v>895</v>
      </c>
      <c r="C363" s="140" t="s">
        <v>35</v>
      </c>
      <c r="G363" s="105"/>
    </row>
    <row r="364" spans="1:7" x14ac:dyDescent="0.35">
      <c r="A364" s="105" t="s">
        <v>896</v>
      </c>
      <c r="B364" s="126" t="s">
        <v>897</v>
      </c>
      <c r="C364" s="140" t="s">
        <v>35</v>
      </c>
      <c r="G364" s="105"/>
    </row>
    <row r="365" spans="1:7" x14ac:dyDescent="0.35">
      <c r="A365" s="105" t="s">
        <v>898</v>
      </c>
      <c r="B365" s="126" t="s">
        <v>899</v>
      </c>
      <c r="C365" s="140" t="s">
        <v>35</v>
      </c>
      <c r="G365" s="105"/>
    </row>
    <row r="366" spans="1:7" x14ac:dyDescent="0.35">
      <c r="A366" s="105" t="s">
        <v>900</v>
      </c>
      <c r="B366" s="126" t="s">
        <v>901</v>
      </c>
      <c r="C366" s="140" t="s">
        <v>35</v>
      </c>
      <c r="G366" s="105"/>
    </row>
    <row r="367" spans="1:7" x14ac:dyDescent="0.35">
      <c r="A367" s="105" t="s">
        <v>902</v>
      </c>
      <c r="B367" s="126" t="s">
        <v>903</v>
      </c>
      <c r="C367" s="140" t="s">
        <v>35</v>
      </c>
      <c r="G367" s="105"/>
    </row>
    <row r="368" spans="1:7" x14ac:dyDescent="0.35">
      <c r="A368" s="105" t="s">
        <v>904</v>
      </c>
      <c r="B368" s="126" t="s">
        <v>905</v>
      </c>
      <c r="C368" s="140" t="s">
        <v>35</v>
      </c>
      <c r="G368" s="105"/>
    </row>
    <row r="369" spans="1:7" x14ac:dyDescent="0.35">
      <c r="A369" s="105" t="s">
        <v>906</v>
      </c>
      <c r="B369" s="126" t="s">
        <v>907</v>
      </c>
      <c r="C369" s="140" t="s">
        <v>35</v>
      </c>
      <c r="G369" s="105"/>
    </row>
    <row r="370" spans="1:7" x14ac:dyDescent="0.35">
      <c r="A370" s="105" t="s">
        <v>908</v>
      </c>
      <c r="B370" s="126" t="s">
        <v>97</v>
      </c>
      <c r="C370" s="140" t="s">
        <v>35</v>
      </c>
      <c r="G370" s="105"/>
    </row>
    <row r="371" spans="1:7" outlineLevel="1" x14ac:dyDescent="0.35">
      <c r="A371" s="105" t="s">
        <v>909</v>
      </c>
      <c r="B371" s="122" t="s">
        <v>910</v>
      </c>
      <c r="C371" s="140"/>
      <c r="G371" s="105"/>
    </row>
    <row r="372" spans="1:7" outlineLevel="1" x14ac:dyDescent="0.35">
      <c r="A372" s="105" t="s">
        <v>911</v>
      </c>
      <c r="B372" s="122" t="s">
        <v>101</v>
      </c>
      <c r="C372" s="140"/>
      <c r="G372" s="105"/>
    </row>
    <row r="373" spans="1:7" outlineLevel="1" x14ac:dyDescent="0.35">
      <c r="A373" s="105" t="s">
        <v>912</v>
      </c>
      <c r="B373" s="122" t="s">
        <v>101</v>
      </c>
      <c r="C373" s="140"/>
      <c r="G373" s="105"/>
    </row>
    <row r="374" spans="1:7" outlineLevel="1" x14ac:dyDescent="0.35">
      <c r="A374" s="105" t="s">
        <v>913</v>
      </c>
      <c r="B374" s="122" t="s">
        <v>101</v>
      </c>
      <c r="C374" s="140"/>
      <c r="G374" s="105"/>
    </row>
    <row r="375" spans="1:7" outlineLevel="1" x14ac:dyDescent="0.35">
      <c r="A375" s="105" t="s">
        <v>914</v>
      </c>
      <c r="B375" s="122" t="s">
        <v>101</v>
      </c>
      <c r="C375" s="140"/>
      <c r="G375" s="105"/>
    </row>
    <row r="376" spans="1:7" outlineLevel="1" x14ac:dyDescent="0.35">
      <c r="A376" s="105" t="s">
        <v>915</v>
      </c>
      <c r="B376" s="122" t="s">
        <v>101</v>
      </c>
      <c r="C376" s="140"/>
      <c r="G376" s="105"/>
    </row>
    <row r="377" spans="1:7" outlineLevel="1" x14ac:dyDescent="0.35">
      <c r="A377" s="105" t="s">
        <v>916</v>
      </c>
      <c r="B377" s="122" t="s">
        <v>101</v>
      </c>
      <c r="C377" s="140"/>
      <c r="G377" s="105"/>
    </row>
    <row r="378" spans="1:7" outlineLevel="1" x14ac:dyDescent="0.35">
      <c r="A378" s="105" t="s">
        <v>917</v>
      </c>
      <c r="B378" s="122" t="s">
        <v>101</v>
      </c>
      <c r="C378" s="140"/>
      <c r="G378" s="105"/>
    </row>
    <row r="379" spans="1:7" outlineLevel="1" x14ac:dyDescent="0.35">
      <c r="A379" s="105" t="s">
        <v>918</v>
      </c>
      <c r="B379" s="122" t="s">
        <v>101</v>
      </c>
      <c r="C379" s="140"/>
      <c r="G379" s="105"/>
    </row>
    <row r="380" spans="1:7" outlineLevel="1" x14ac:dyDescent="0.35">
      <c r="A380" s="105" t="s">
        <v>919</v>
      </c>
      <c r="B380" s="122" t="s">
        <v>101</v>
      </c>
      <c r="C380" s="140"/>
      <c r="G380" s="105"/>
    </row>
    <row r="381" spans="1:7" outlineLevel="1" x14ac:dyDescent="0.35">
      <c r="A381" s="105" t="s">
        <v>920</v>
      </c>
      <c r="B381" s="122" t="s">
        <v>101</v>
      </c>
      <c r="C381" s="140"/>
      <c r="G381" s="105"/>
    </row>
    <row r="382" spans="1:7" outlineLevel="1" x14ac:dyDescent="0.35">
      <c r="A382" s="105" t="s">
        <v>921</v>
      </c>
      <c r="B382" s="122" t="s">
        <v>101</v>
      </c>
      <c r="C382" s="140"/>
    </row>
    <row r="383" spans="1:7" outlineLevel="1" x14ac:dyDescent="0.35">
      <c r="A383" s="105" t="s">
        <v>922</v>
      </c>
      <c r="B383" s="122" t="s">
        <v>101</v>
      </c>
      <c r="C383" s="140"/>
    </row>
    <row r="384" spans="1:7" outlineLevel="1" x14ac:dyDescent="0.35">
      <c r="A384" s="105" t="s">
        <v>923</v>
      </c>
      <c r="B384" s="122" t="s">
        <v>101</v>
      </c>
      <c r="C384" s="140"/>
    </row>
    <row r="385" spans="1:3" outlineLevel="1" x14ac:dyDescent="0.35">
      <c r="A385" s="105" t="s">
        <v>924</v>
      </c>
      <c r="B385" s="122" t="s">
        <v>101</v>
      </c>
      <c r="C385" s="140"/>
    </row>
    <row r="386" spans="1:3" outlineLevel="1" x14ac:dyDescent="0.35">
      <c r="A386" s="105" t="s">
        <v>925</v>
      </c>
      <c r="B386" s="122" t="s">
        <v>101</v>
      </c>
      <c r="C386" s="140"/>
    </row>
    <row r="387" spans="1:3" outlineLevel="1" x14ac:dyDescent="0.35">
      <c r="A387" s="105" t="s">
        <v>926</v>
      </c>
      <c r="B387" s="122" t="s">
        <v>101</v>
      </c>
      <c r="C387" s="140"/>
    </row>
    <row r="388" spans="1:3" x14ac:dyDescent="0.35">
      <c r="C388" s="140"/>
    </row>
    <row r="389" spans="1:3" x14ac:dyDescent="0.35">
      <c r="C389" s="140"/>
    </row>
    <row r="390" spans="1:3" x14ac:dyDescent="0.35">
      <c r="C390" s="140"/>
    </row>
    <row r="391" spans="1:3" x14ac:dyDescent="0.35">
      <c r="C391" s="140"/>
    </row>
    <row r="392" spans="1:3" x14ac:dyDescent="0.35">
      <c r="C392" s="140"/>
    </row>
    <row r="393" spans="1:3" x14ac:dyDescent="0.35">
      <c r="C393" s="140"/>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163"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47" t="s">
        <v>1571</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3">
        <f>SUM(C50:C77)</f>
        <v>0</v>
      </c>
      <c r="G49" s="25"/>
      <c r="H49"/>
      <c r="I49" s="31"/>
      <c r="N49" s="25"/>
    </row>
    <row r="50" spans="1:14" x14ac:dyDescent="0.35">
      <c r="A50" s="25" t="s">
        <v>975</v>
      </c>
      <c r="B50" s="25" t="s">
        <v>540</v>
      </c>
      <c r="C50" s="143" t="s">
        <v>35</v>
      </c>
      <c r="G50" s="25"/>
      <c r="H50"/>
      <c r="N50" s="25"/>
    </row>
    <row r="51" spans="1:14" x14ac:dyDescent="0.35">
      <c r="A51" s="25" t="s">
        <v>976</v>
      </c>
      <c r="B51" s="25" t="s">
        <v>542</v>
      </c>
      <c r="C51" s="143" t="s">
        <v>35</v>
      </c>
      <c r="G51" s="25"/>
      <c r="H51"/>
      <c r="N51" s="25"/>
    </row>
    <row r="52" spans="1:14" x14ac:dyDescent="0.35">
      <c r="A52" s="25" t="s">
        <v>977</v>
      </c>
      <c r="B52" s="25" t="s">
        <v>544</v>
      </c>
      <c r="C52" s="143" t="s">
        <v>35</v>
      </c>
      <c r="G52" s="25"/>
      <c r="H52"/>
      <c r="N52" s="25"/>
    </row>
    <row r="53" spans="1:14" x14ac:dyDescent="0.35">
      <c r="A53" s="25" t="s">
        <v>978</v>
      </c>
      <c r="B53" s="25" t="s">
        <v>546</v>
      </c>
      <c r="C53" s="143" t="s">
        <v>35</v>
      </c>
      <c r="G53" s="25"/>
      <c r="H53"/>
      <c r="N53" s="25"/>
    </row>
    <row r="54" spans="1:14" x14ac:dyDescent="0.35">
      <c r="A54" s="25" t="s">
        <v>979</v>
      </c>
      <c r="B54" s="25" t="s">
        <v>548</v>
      </c>
      <c r="C54" s="143" t="s">
        <v>35</v>
      </c>
      <c r="G54" s="25"/>
      <c r="H54"/>
      <c r="N54" s="25"/>
    </row>
    <row r="55" spans="1:14" x14ac:dyDescent="0.35">
      <c r="A55" s="25" t="s">
        <v>980</v>
      </c>
      <c r="B55" s="25" t="s">
        <v>550</v>
      </c>
      <c r="C55" s="143" t="s">
        <v>35</v>
      </c>
      <c r="G55" s="25"/>
      <c r="H55"/>
      <c r="N55" s="25"/>
    </row>
    <row r="56" spans="1:14" x14ac:dyDescent="0.35">
      <c r="A56" s="25" t="s">
        <v>981</v>
      </c>
      <c r="B56" s="25" t="s">
        <v>552</v>
      </c>
      <c r="C56" s="143" t="s">
        <v>35</v>
      </c>
      <c r="G56" s="25"/>
      <c r="H56"/>
      <c r="N56" s="25"/>
    </row>
    <row r="57" spans="1:14" x14ac:dyDescent="0.35">
      <c r="A57" s="25" t="s">
        <v>982</v>
      </c>
      <c r="B57" s="25" t="s">
        <v>554</v>
      </c>
      <c r="C57" s="143" t="s">
        <v>35</v>
      </c>
      <c r="G57" s="25"/>
      <c r="H57"/>
      <c r="N57" s="25"/>
    </row>
    <row r="58" spans="1:14" x14ac:dyDescent="0.35">
      <c r="A58" s="25" t="s">
        <v>983</v>
      </c>
      <c r="B58" s="25" t="s">
        <v>556</v>
      </c>
      <c r="C58" s="143" t="s">
        <v>35</v>
      </c>
      <c r="G58" s="25"/>
      <c r="H58"/>
      <c r="N58" s="25"/>
    </row>
    <row r="59" spans="1:14" x14ac:dyDescent="0.35">
      <c r="A59" s="25" t="s">
        <v>984</v>
      </c>
      <c r="B59" s="25" t="s">
        <v>558</v>
      </c>
      <c r="C59" s="143" t="s">
        <v>35</v>
      </c>
      <c r="G59" s="25"/>
      <c r="H59"/>
      <c r="N59" s="25"/>
    </row>
    <row r="60" spans="1:14" x14ac:dyDescent="0.35">
      <c r="A60" s="25" t="s">
        <v>985</v>
      </c>
      <c r="B60" s="25" t="s">
        <v>560</v>
      </c>
      <c r="C60" s="143" t="s">
        <v>35</v>
      </c>
      <c r="G60" s="25"/>
      <c r="H60"/>
      <c r="N60" s="25"/>
    </row>
    <row r="61" spans="1:14" x14ac:dyDescent="0.35">
      <c r="A61" s="25" t="s">
        <v>986</v>
      </c>
      <c r="B61" s="25" t="s">
        <v>562</v>
      </c>
      <c r="C61" s="143" t="s">
        <v>35</v>
      </c>
      <c r="G61" s="25"/>
      <c r="H61"/>
      <c r="N61" s="25"/>
    </row>
    <row r="62" spans="1:14" x14ac:dyDescent="0.35">
      <c r="A62" s="25" t="s">
        <v>987</v>
      </c>
      <c r="B62" s="25" t="s">
        <v>564</v>
      </c>
      <c r="C62" s="143" t="s">
        <v>35</v>
      </c>
      <c r="G62" s="25"/>
      <c r="H62"/>
      <c r="N62" s="25"/>
    </row>
    <row r="63" spans="1:14" x14ac:dyDescent="0.35">
      <c r="A63" s="25" t="s">
        <v>988</v>
      </c>
      <c r="B63" s="25" t="s">
        <v>566</v>
      </c>
      <c r="C63" s="143" t="s">
        <v>35</v>
      </c>
      <c r="G63" s="25"/>
      <c r="H63"/>
      <c r="N63" s="25"/>
    </row>
    <row r="64" spans="1:14" x14ac:dyDescent="0.35">
      <c r="A64" s="25" t="s">
        <v>989</v>
      </c>
      <c r="B64" s="25" t="s">
        <v>568</v>
      </c>
      <c r="C64" s="143" t="s">
        <v>35</v>
      </c>
      <c r="G64" s="25"/>
      <c r="H64"/>
      <c r="N64" s="25"/>
    </row>
    <row r="65" spans="1:14" x14ac:dyDescent="0.35">
      <c r="A65" s="25" t="s">
        <v>990</v>
      </c>
      <c r="B65" s="25" t="s">
        <v>3</v>
      </c>
      <c r="C65" s="143" t="s">
        <v>35</v>
      </c>
      <c r="G65" s="25"/>
      <c r="H65"/>
      <c r="N65" s="25"/>
    </row>
    <row r="66" spans="1:14" x14ac:dyDescent="0.35">
      <c r="A66" s="25" t="s">
        <v>991</v>
      </c>
      <c r="B66" s="25" t="s">
        <v>571</v>
      </c>
      <c r="C66" s="143" t="s">
        <v>35</v>
      </c>
      <c r="G66" s="25"/>
      <c r="H66"/>
      <c r="N66" s="25"/>
    </row>
    <row r="67" spans="1:14" x14ac:dyDescent="0.35">
      <c r="A67" s="25" t="s">
        <v>992</v>
      </c>
      <c r="B67" s="25" t="s">
        <v>573</v>
      </c>
      <c r="C67" s="143" t="s">
        <v>35</v>
      </c>
      <c r="G67" s="25"/>
      <c r="H67"/>
      <c r="N67" s="25"/>
    </row>
    <row r="68" spans="1:14" x14ac:dyDescent="0.35">
      <c r="A68" s="25" t="s">
        <v>993</v>
      </c>
      <c r="B68" s="25" t="s">
        <v>575</v>
      </c>
      <c r="C68" s="143" t="s">
        <v>35</v>
      </c>
      <c r="G68" s="25"/>
      <c r="H68"/>
      <c r="N68" s="25"/>
    </row>
    <row r="69" spans="1:14" x14ac:dyDescent="0.35">
      <c r="A69" s="25" t="s">
        <v>994</v>
      </c>
      <c r="B69" s="25" t="s">
        <v>577</v>
      </c>
      <c r="C69" s="143" t="s">
        <v>35</v>
      </c>
      <c r="G69" s="25"/>
      <c r="H69"/>
      <c r="N69" s="25"/>
    </row>
    <row r="70" spans="1:14" x14ac:dyDescent="0.35">
      <c r="A70" s="25" t="s">
        <v>995</v>
      </c>
      <c r="B70" s="25" t="s">
        <v>579</v>
      </c>
      <c r="C70" s="143" t="s">
        <v>35</v>
      </c>
      <c r="G70" s="25"/>
      <c r="H70"/>
      <c r="N70" s="25"/>
    </row>
    <row r="71" spans="1:14" x14ac:dyDescent="0.35">
      <c r="A71" s="25" t="s">
        <v>996</v>
      </c>
      <c r="B71" s="25" t="s">
        <v>581</v>
      </c>
      <c r="C71" s="143" t="s">
        <v>35</v>
      </c>
      <c r="G71" s="25"/>
      <c r="H71"/>
      <c r="N71" s="25"/>
    </row>
    <row r="72" spans="1:14" x14ac:dyDescent="0.35">
      <c r="A72" s="25" t="s">
        <v>997</v>
      </c>
      <c r="B72" s="25" t="s">
        <v>583</v>
      </c>
      <c r="C72" s="143" t="s">
        <v>35</v>
      </c>
      <c r="G72" s="25"/>
      <c r="H72"/>
      <c r="N72" s="25"/>
    </row>
    <row r="73" spans="1:14" x14ac:dyDescent="0.35">
      <c r="A73" s="25" t="s">
        <v>998</v>
      </c>
      <c r="B73" s="25" t="s">
        <v>585</v>
      </c>
      <c r="C73" s="143" t="s">
        <v>35</v>
      </c>
      <c r="G73" s="25"/>
      <c r="H73"/>
      <c r="N73" s="25"/>
    </row>
    <row r="74" spans="1:14" x14ac:dyDescent="0.35">
      <c r="A74" s="25" t="s">
        <v>999</v>
      </c>
      <c r="B74" s="25" t="s">
        <v>587</v>
      </c>
      <c r="C74" s="143" t="s">
        <v>35</v>
      </c>
      <c r="G74" s="25"/>
      <c r="H74"/>
      <c r="N74" s="25"/>
    </row>
    <row r="75" spans="1:14" x14ac:dyDescent="0.35">
      <c r="A75" s="25" t="s">
        <v>1000</v>
      </c>
      <c r="B75" s="25" t="s">
        <v>589</v>
      </c>
      <c r="C75" s="143" t="s">
        <v>35</v>
      </c>
      <c r="G75" s="25"/>
      <c r="H75"/>
      <c r="N75" s="25"/>
    </row>
    <row r="76" spans="1:14" x14ac:dyDescent="0.35">
      <c r="A76" s="25" t="s">
        <v>1001</v>
      </c>
      <c r="B76" s="25" t="s">
        <v>6</v>
      </c>
      <c r="C76" s="143" t="s">
        <v>35</v>
      </c>
      <c r="G76" s="25"/>
      <c r="H76"/>
      <c r="N76" s="25"/>
    </row>
    <row r="77" spans="1:14" x14ac:dyDescent="0.35">
      <c r="A77" s="25" t="s">
        <v>1002</v>
      </c>
      <c r="B77" s="25" t="s">
        <v>592</v>
      </c>
      <c r="C77" s="143" t="s">
        <v>35</v>
      </c>
      <c r="G77" s="25"/>
      <c r="H77"/>
      <c r="N77" s="25"/>
    </row>
    <row r="78" spans="1:14" x14ac:dyDescent="0.35">
      <c r="A78" s="25" t="s">
        <v>1003</v>
      </c>
      <c r="B78" s="74" t="s">
        <v>279</v>
      </c>
      <c r="C78" s="143">
        <f>SUM(C79:C81)</f>
        <v>0</v>
      </c>
      <c r="G78" s="25"/>
      <c r="H78"/>
      <c r="I78" s="31"/>
      <c r="N78" s="25"/>
    </row>
    <row r="79" spans="1:14" x14ac:dyDescent="0.35">
      <c r="A79" s="25" t="s">
        <v>1004</v>
      </c>
      <c r="B79" s="25" t="s">
        <v>595</v>
      </c>
      <c r="C79" s="143" t="s">
        <v>35</v>
      </c>
      <c r="G79" s="25"/>
      <c r="H79"/>
      <c r="N79" s="25"/>
    </row>
    <row r="80" spans="1:14" x14ac:dyDescent="0.35">
      <c r="A80" s="25" t="s">
        <v>1005</v>
      </c>
      <c r="B80" s="25" t="s">
        <v>597</v>
      </c>
      <c r="C80" s="143" t="s">
        <v>35</v>
      </c>
      <c r="G80" s="25"/>
      <c r="H80"/>
      <c r="N80" s="25"/>
    </row>
    <row r="81" spans="1:14" x14ac:dyDescent="0.35">
      <c r="A81" s="25" t="s">
        <v>1006</v>
      </c>
      <c r="B81" s="25" t="s">
        <v>2</v>
      </c>
      <c r="C81" s="143" t="s">
        <v>35</v>
      </c>
      <c r="G81" s="25"/>
      <c r="H81"/>
      <c r="N81" s="25"/>
    </row>
    <row r="82" spans="1:14" x14ac:dyDescent="0.35">
      <c r="A82" s="25" t="s">
        <v>1007</v>
      </c>
      <c r="B82" s="74" t="s">
        <v>97</v>
      </c>
      <c r="C82" s="143">
        <f>SUM(C83:C92)</f>
        <v>0</v>
      </c>
      <c r="G82" s="25"/>
      <c r="H82"/>
      <c r="I82" s="31"/>
      <c r="N82" s="25"/>
    </row>
    <row r="83" spans="1:14" x14ac:dyDescent="0.35">
      <c r="A83" s="25" t="s">
        <v>1008</v>
      </c>
      <c r="B83" s="42" t="s">
        <v>281</v>
      </c>
      <c r="C83" s="143" t="s">
        <v>35</v>
      </c>
      <c r="G83" s="25"/>
      <c r="H83"/>
      <c r="I83" s="42"/>
      <c r="N83" s="25"/>
    </row>
    <row r="84" spans="1:14" x14ac:dyDescent="0.35">
      <c r="A84" s="25" t="s">
        <v>1009</v>
      </c>
      <c r="B84" s="42" t="s">
        <v>283</v>
      </c>
      <c r="C84" s="143" t="s">
        <v>35</v>
      </c>
      <c r="G84" s="25"/>
      <c r="H84"/>
      <c r="I84" s="42"/>
      <c r="N84" s="25"/>
    </row>
    <row r="85" spans="1:14" x14ac:dyDescent="0.35">
      <c r="A85" s="25" t="s">
        <v>1010</v>
      </c>
      <c r="B85" s="42" t="s">
        <v>285</v>
      </c>
      <c r="C85" s="143" t="s">
        <v>35</v>
      </c>
      <c r="G85" s="25"/>
      <c r="H85"/>
      <c r="I85" s="42"/>
      <c r="N85" s="25"/>
    </row>
    <row r="86" spans="1:14" x14ac:dyDescent="0.35">
      <c r="A86" s="25" t="s">
        <v>1011</v>
      </c>
      <c r="B86" s="42" t="s">
        <v>12</v>
      </c>
      <c r="C86" s="143" t="s">
        <v>35</v>
      </c>
      <c r="G86" s="25"/>
      <c r="H86"/>
      <c r="I86" s="42"/>
      <c r="N86" s="25"/>
    </row>
    <row r="87" spans="1:14" x14ac:dyDescent="0.35">
      <c r="A87" s="25" t="s">
        <v>1012</v>
      </c>
      <c r="B87" s="42" t="s">
        <v>288</v>
      </c>
      <c r="C87" s="143" t="s">
        <v>35</v>
      </c>
      <c r="G87" s="25"/>
      <c r="H87"/>
      <c r="I87" s="42"/>
      <c r="N87" s="25"/>
    </row>
    <row r="88" spans="1:14" x14ac:dyDescent="0.35">
      <c r="A88" s="25" t="s">
        <v>1013</v>
      </c>
      <c r="B88" s="42" t="s">
        <v>290</v>
      </c>
      <c r="C88" s="143" t="s">
        <v>35</v>
      </c>
      <c r="G88" s="25"/>
      <c r="H88"/>
      <c r="I88" s="42"/>
      <c r="N88" s="25"/>
    </row>
    <row r="89" spans="1:14" x14ac:dyDescent="0.35">
      <c r="A89" s="25" t="s">
        <v>1014</v>
      </c>
      <c r="B89" s="42" t="s">
        <v>292</v>
      </c>
      <c r="C89" s="143" t="s">
        <v>35</v>
      </c>
      <c r="G89" s="25"/>
      <c r="H89"/>
      <c r="I89" s="42"/>
      <c r="N89" s="25"/>
    </row>
    <row r="90" spans="1:14" x14ac:dyDescent="0.35">
      <c r="A90" s="25" t="s">
        <v>1015</v>
      </c>
      <c r="B90" s="42" t="s">
        <v>294</v>
      </c>
      <c r="C90" s="143" t="s">
        <v>35</v>
      </c>
      <c r="G90" s="25"/>
      <c r="H90"/>
      <c r="I90" s="42"/>
      <c r="N90" s="25"/>
    </row>
    <row r="91" spans="1:14" x14ac:dyDescent="0.35">
      <c r="A91" s="25" t="s">
        <v>1016</v>
      </c>
      <c r="B91" s="42" t="s">
        <v>296</v>
      </c>
      <c r="C91" s="143" t="s">
        <v>35</v>
      </c>
      <c r="G91" s="25"/>
      <c r="H91"/>
      <c r="I91" s="42"/>
      <c r="N91" s="25"/>
    </row>
    <row r="92" spans="1:14" x14ac:dyDescent="0.35">
      <c r="A92" s="25" t="s">
        <v>1017</v>
      </c>
      <c r="B92" s="42" t="s">
        <v>97</v>
      </c>
      <c r="C92" s="143" t="s">
        <v>35</v>
      </c>
      <c r="G92" s="25"/>
      <c r="H92"/>
      <c r="I92" s="42"/>
      <c r="N92" s="25"/>
    </row>
    <row r="93" spans="1:14" outlineLevel="1" x14ac:dyDescent="0.35">
      <c r="A93" s="25" t="s">
        <v>1018</v>
      </c>
      <c r="B93" s="54" t="s">
        <v>101</v>
      </c>
      <c r="C93" s="143"/>
      <c r="G93" s="25"/>
      <c r="H93"/>
      <c r="I93" s="42"/>
      <c r="N93" s="25"/>
    </row>
    <row r="94" spans="1:14" outlineLevel="1" x14ac:dyDescent="0.35">
      <c r="A94" s="25" t="s">
        <v>1019</v>
      </c>
      <c r="B94" s="54" t="s">
        <v>101</v>
      </c>
      <c r="C94" s="143"/>
      <c r="G94" s="25"/>
      <c r="H94"/>
      <c r="I94" s="42"/>
      <c r="N94" s="25"/>
    </row>
    <row r="95" spans="1:14" outlineLevel="1" x14ac:dyDescent="0.35">
      <c r="A95" s="25" t="s">
        <v>1020</v>
      </c>
      <c r="B95" s="54" t="s">
        <v>101</v>
      </c>
      <c r="C95" s="143"/>
      <c r="G95" s="25"/>
      <c r="H95"/>
      <c r="I95" s="42"/>
      <c r="N95" s="25"/>
    </row>
    <row r="96" spans="1:14" outlineLevel="1" x14ac:dyDescent="0.35">
      <c r="A96" s="25" t="s">
        <v>1021</v>
      </c>
      <c r="B96" s="54" t="s">
        <v>101</v>
      </c>
      <c r="C96" s="143"/>
      <c r="G96" s="25"/>
      <c r="H96"/>
      <c r="I96" s="42"/>
      <c r="N96" s="25"/>
    </row>
    <row r="97" spans="1:14" outlineLevel="1" x14ac:dyDescent="0.35">
      <c r="A97" s="25" t="s">
        <v>1022</v>
      </c>
      <c r="B97" s="54" t="s">
        <v>101</v>
      </c>
      <c r="C97" s="143"/>
      <c r="G97" s="25"/>
      <c r="H97"/>
      <c r="I97" s="42"/>
      <c r="N97" s="25"/>
    </row>
    <row r="98" spans="1:14" outlineLevel="1" x14ac:dyDescent="0.35">
      <c r="A98" s="25" t="s">
        <v>1023</v>
      </c>
      <c r="B98" s="54" t="s">
        <v>101</v>
      </c>
      <c r="C98" s="143"/>
      <c r="G98" s="25"/>
      <c r="H98"/>
      <c r="I98" s="42"/>
      <c r="N98" s="25"/>
    </row>
    <row r="99" spans="1:14" outlineLevel="1" x14ac:dyDescent="0.35">
      <c r="A99" s="25" t="s">
        <v>1024</v>
      </c>
      <c r="B99" s="54" t="s">
        <v>101</v>
      </c>
      <c r="C99" s="143"/>
      <c r="G99" s="25"/>
      <c r="H99"/>
      <c r="I99" s="42"/>
      <c r="N99" s="25"/>
    </row>
    <row r="100" spans="1:14" outlineLevel="1" x14ac:dyDescent="0.35">
      <c r="A100" s="25" t="s">
        <v>1025</v>
      </c>
      <c r="B100" s="54" t="s">
        <v>101</v>
      </c>
      <c r="C100" s="143"/>
      <c r="G100" s="25"/>
      <c r="H100"/>
      <c r="I100" s="42"/>
      <c r="N100" s="25"/>
    </row>
    <row r="101" spans="1:14" outlineLevel="1" x14ac:dyDescent="0.35">
      <c r="A101" s="25" t="s">
        <v>1026</v>
      </c>
      <c r="B101" s="54" t="s">
        <v>101</v>
      </c>
      <c r="C101" s="143"/>
      <c r="G101" s="25"/>
      <c r="H101"/>
      <c r="I101" s="42"/>
      <c r="N101" s="25"/>
    </row>
    <row r="102" spans="1:14" outlineLevel="1" x14ac:dyDescent="0.35">
      <c r="A102" s="25" t="s">
        <v>1027</v>
      </c>
      <c r="B102" s="54" t="s">
        <v>101</v>
      </c>
      <c r="C102" s="143"/>
      <c r="G102" s="25"/>
      <c r="H102"/>
      <c r="I102" s="42"/>
      <c r="N102" s="25"/>
    </row>
    <row r="103" spans="1:14" ht="15" customHeight="1" x14ac:dyDescent="0.35">
      <c r="A103" s="44"/>
      <c r="B103" s="45" t="s">
        <v>619</v>
      </c>
      <c r="C103" s="144" t="s">
        <v>942</v>
      </c>
      <c r="D103" s="44"/>
      <c r="E103" s="46"/>
      <c r="F103" s="44"/>
      <c r="G103" s="47"/>
      <c r="H103"/>
      <c r="I103" s="75"/>
      <c r="J103" s="39"/>
      <c r="K103" s="39"/>
      <c r="L103" s="31"/>
      <c r="M103" s="39"/>
      <c r="N103" s="58"/>
    </row>
    <row r="104" spans="1:14" x14ac:dyDescent="0.35">
      <c r="A104" s="25" t="s">
        <v>1028</v>
      </c>
      <c r="B104" s="42" t="s">
        <v>621</v>
      </c>
      <c r="C104" s="143" t="s">
        <v>35</v>
      </c>
      <c r="G104" s="25"/>
      <c r="H104"/>
      <c r="I104" s="42"/>
      <c r="N104" s="25"/>
    </row>
    <row r="105" spans="1:14" x14ac:dyDescent="0.35">
      <c r="A105" s="25" t="s">
        <v>1029</v>
      </c>
      <c r="B105" s="42" t="s">
        <v>621</v>
      </c>
      <c r="C105" s="143" t="s">
        <v>35</v>
      </c>
      <c r="G105" s="25"/>
      <c r="H105"/>
      <c r="I105" s="42"/>
      <c r="N105" s="25"/>
    </row>
    <row r="106" spans="1:14" x14ac:dyDescent="0.35">
      <c r="A106" s="25" t="s">
        <v>1030</v>
      </c>
      <c r="B106" s="42" t="s">
        <v>621</v>
      </c>
      <c r="C106" s="143" t="s">
        <v>35</v>
      </c>
      <c r="G106" s="25"/>
      <c r="H106"/>
      <c r="I106" s="42"/>
      <c r="N106" s="25"/>
    </row>
    <row r="107" spans="1:14" x14ac:dyDescent="0.35">
      <c r="A107" s="25" t="s">
        <v>1031</v>
      </c>
      <c r="B107" s="42" t="s">
        <v>621</v>
      </c>
      <c r="C107" s="143" t="s">
        <v>35</v>
      </c>
      <c r="G107" s="25"/>
      <c r="H107"/>
      <c r="I107" s="42"/>
      <c r="N107" s="25"/>
    </row>
    <row r="108" spans="1:14" x14ac:dyDescent="0.35">
      <c r="A108" s="25" t="s">
        <v>1032</v>
      </c>
      <c r="B108" s="42" t="s">
        <v>621</v>
      </c>
      <c r="C108" s="143" t="s">
        <v>35</v>
      </c>
      <c r="G108" s="25"/>
      <c r="H108"/>
      <c r="I108" s="42"/>
      <c r="N108" s="25"/>
    </row>
    <row r="109" spans="1:14" x14ac:dyDescent="0.35">
      <c r="A109" s="25" t="s">
        <v>1033</v>
      </c>
      <c r="B109" s="42" t="s">
        <v>621</v>
      </c>
      <c r="C109" s="143" t="s">
        <v>35</v>
      </c>
      <c r="G109" s="25"/>
      <c r="H109"/>
      <c r="I109" s="42"/>
      <c r="N109" s="25"/>
    </row>
    <row r="110" spans="1:14" x14ac:dyDescent="0.35">
      <c r="A110" s="25" t="s">
        <v>1034</v>
      </c>
      <c r="B110" s="42" t="s">
        <v>621</v>
      </c>
      <c r="C110" s="143" t="s">
        <v>35</v>
      </c>
      <c r="G110" s="25"/>
      <c r="H110"/>
      <c r="I110" s="42"/>
      <c r="N110" s="25"/>
    </row>
    <row r="111" spans="1:14" x14ac:dyDescent="0.35">
      <c r="A111" s="25" t="s">
        <v>1035</v>
      </c>
      <c r="B111" s="42" t="s">
        <v>621</v>
      </c>
      <c r="C111" s="143" t="s">
        <v>35</v>
      </c>
      <c r="G111" s="25"/>
      <c r="H111"/>
      <c r="I111" s="42"/>
      <c r="N111" s="25"/>
    </row>
    <row r="112" spans="1:14" x14ac:dyDescent="0.35">
      <c r="A112" s="25" t="s">
        <v>1036</v>
      </c>
      <c r="B112" s="42" t="s">
        <v>621</v>
      </c>
      <c r="C112" s="143" t="s">
        <v>35</v>
      </c>
      <c r="G112" s="25"/>
      <c r="H112"/>
      <c r="I112" s="42"/>
      <c r="N112" s="25"/>
    </row>
    <row r="113" spans="1:14" x14ac:dyDescent="0.35">
      <c r="A113" s="25" t="s">
        <v>1037</v>
      </c>
      <c r="B113" s="42" t="s">
        <v>621</v>
      </c>
      <c r="C113" s="143" t="s">
        <v>35</v>
      </c>
      <c r="G113" s="25"/>
      <c r="H113"/>
      <c r="I113" s="42"/>
      <c r="N113" s="25"/>
    </row>
    <row r="114" spans="1:14" x14ac:dyDescent="0.35">
      <c r="A114" s="25" t="s">
        <v>1038</v>
      </c>
      <c r="B114" s="42" t="s">
        <v>621</v>
      </c>
      <c r="C114" s="143" t="s">
        <v>35</v>
      </c>
      <c r="G114" s="25"/>
      <c r="H114"/>
      <c r="I114" s="42"/>
      <c r="N114" s="25"/>
    </row>
    <row r="115" spans="1:14" x14ac:dyDescent="0.35">
      <c r="A115" s="25" t="s">
        <v>1039</v>
      </c>
      <c r="B115" s="42" t="s">
        <v>621</v>
      </c>
      <c r="C115" s="143" t="s">
        <v>35</v>
      </c>
      <c r="G115" s="25"/>
      <c r="H115"/>
      <c r="I115" s="42"/>
      <c r="N115" s="25"/>
    </row>
    <row r="116" spans="1:14" x14ac:dyDescent="0.35">
      <c r="A116" s="25" t="s">
        <v>1040</v>
      </c>
      <c r="B116" s="42" t="s">
        <v>621</v>
      </c>
      <c r="C116" s="143" t="s">
        <v>35</v>
      </c>
      <c r="G116" s="25"/>
      <c r="H116"/>
      <c r="I116" s="42"/>
      <c r="N116" s="25"/>
    </row>
    <row r="117" spans="1:14" x14ac:dyDescent="0.35">
      <c r="A117" s="25" t="s">
        <v>1041</v>
      </c>
      <c r="B117" s="42" t="s">
        <v>621</v>
      </c>
      <c r="C117" s="143" t="s">
        <v>35</v>
      </c>
      <c r="G117" s="25"/>
      <c r="H117"/>
      <c r="I117" s="42"/>
      <c r="N117" s="25"/>
    </row>
    <row r="118" spans="1:14" x14ac:dyDescent="0.35">
      <c r="A118" s="25" t="s">
        <v>1042</v>
      </c>
      <c r="B118" s="42" t="s">
        <v>621</v>
      </c>
      <c r="C118" s="143" t="s">
        <v>35</v>
      </c>
      <c r="G118" s="25"/>
      <c r="H118"/>
      <c r="I118" s="42"/>
      <c r="N118" s="25"/>
    </row>
    <row r="119" spans="1:14" x14ac:dyDescent="0.35">
      <c r="A119" s="25" t="s">
        <v>1043</v>
      </c>
      <c r="B119" s="42" t="s">
        <v>621</v>
      </c>
      <c r="C119" s="143" t="s">
        <v>35</v>
      </c>
      <c r="G119" s="25"/>
      <c r="H119"/>
      <c r="I119" s="42"/>
      <c r="N119" s="25"/>
    </row>
    <row r="120" spans="1:14" x14ac:dyDescent="0.35">
      <c r="A120" s="25" t="s">
        <v>1044</v>
      </c>
      <c r="B120" s="42" t="s">
        <v>621</v>
      </c>
      <c r="C120" s="143" t="s">
        <v>35</v>
      </c>
      <c r="G120" s="25"/>
      <c r="H120"/>
      <c r="I120" s="42"/>
      <c r="N120" s="25"/>
    </row>
    <row r="121" spans="1:14" x14ac:dyDescent="0.35">
      <c r="A121" s="25" t="s">
        <v>1045</v>
      </c>
      <c r="B121" s="42" t="s">
        <v>621</v>
      </c>
      <c r="C121" s="143" t="s">
        <v>35</v>
      </c>
      <c r="G121" s="25"/>
      <c r="H121"/>
      <c r="I121" s="42"/>
      <c r="N121" s="25"/>
    </row>
    <row r="122" spans="1:14" x14ac:dyDescent="0.35">
      <c r="A122" s="25" t="s">
        <v>1046</v>
      </c>
      <c r="B122" s="42" t="s">
        <v>621</v>
      </c>
      <c r="C122" s="143" t="s">
        <v>35</v>
      </c>
      <c r="G122" s="25"/>
      <c r="H122"/>
      <c r="I122" s="42"/>
      <c r="N122" s="25"/>
    </row>
    <row r="123" spans="1:14" x14ac:dyDescent="0.35">
      <c r="A123" s="25" t="s">
        <v>1047</v>
      </c>
      <c r="B123" s="42" t="s">
        <v>621</v>
      </c>
      <c r="C123" s="143" t="s">
        <v>35</v>
      </c>
      <c r="G123" s="25"/>
      <c r="H123"/>
      <c r="I123" s="42"/>
      <c r="N123" s="25"/>
    </row>
    <row r="124" spans="1:14" x14ac:dyDescent="0.35">
      <c r="A124" s="25" t="s">
        <v>1048</v>
      </c>
      <c r="B124" s="42" t="s">
        <v>621</v>
      </c>
      <c r="C124" s="143" t="s">
        <v>35</v>
      </c>
      <c r="G124" s="25"/>
      <c r="H124"/>
      <c r="I124" s="42"/>
      <c r="N124" s="25"/>
    </row>
    <row r="125" spans="1:14" x14ac:dyDescent="0.35">
      <c r="A125" s="25" t="s">
        <v>1049</v>
      </c>
      <c r="B125" s="42" t="s">
        <v>621</v>
      </c>
      <c r="C125" s="143" t="s">
        <v>35</v>
      </c>
      <c r="G125" s="25"/>
      <c r="H125"/>
      <c r="I125" s="42"/>
      <c r="N125" s="25"/>
    </row>
    <row r="126" spans="1:14" x14ac:dyDescent="0.35">
      <c r="A126" s="25" t="s">
        <v>1050</v>
      </c>
      <c r="B126" s="42" t="s">
        <v>621</v>
      </c>
      <c r="C126" s="143" t="s">
        <v>35</v>
      </c>
      <c r="G126" s="25"/>
      <c r="H126"/>
      <c r="I126" s="42"/>
      <c r="N126" s="25"/>
    </row>
    <row r="127" spans="1:14" x14ac:dyDescent="0.35">
      <c r="A127" s="25" t="s">
        <v>1051</v>
      </c>
      <c r="B127" s="42" t="s">
        <v>621</v>
      </c>
      <c r="C127" s="143"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3" t="s">
        <v>35</v>
      </c>
      <c r="D130"/>
      <c r="E130"/>
      <c r="F130"/>
      <c r="G130"/>
      <c r="H130"/>
      <c r="K130" s="67"/>
      <c r="L130" s="67"/>
      <c r="M130" s="67"/>
      <c r="N130" s="67"/>
    </row>
    <row r="131" spans="1:14" x14ac:dyDescent="0.35">
      <c r="A131" s="25" t="s">
        <v>1054</v>
      </c>
      <c r="B131" s="25" t="s">
        <v>656</v>
      </c>
      <c r="C131" s="143" t="s">
        <v>35</v>
      </c>
      <c r="D131"/>
      <c r="E131"/>
      <c r="F131"/>
      <c r="G131"/>
      <c r="H131"/>
      <c r="K131" s="67"/>
      <c r="L131" s="67"/>
      <c r="M131" s="67"/>
      <c r="N131" s="67"/>
    </row>
    <row r="132" spans="1:14" x14ac:dyDescent="0.35">
      <c r="A132" s="25" t="s">
        <v>1055</v>
      </c>
      <c r="B132" s="25" t="s">
        <v>97</v>
      </c>
      <c r="C132" s="143" t="s">
        <v>35</v>
      </c>
      <c r="D132"/>
      <c r="E132"/>
      <c r="F132"/>
      <c r="G132"/>
      <c r="H132"/>
      <c r="K132" s="67"/>
      <c r="L132" s="67"/>
      <c r="M132" s="67"/>
      <c r="N132" s="67"/>
    </row>
    <row r="133" spans="1:14" outlineLevel="1" x14ac:dyDescent="0.35">
      <c r="A133" s="25" t="s">
        <v>1056</v>
      </c>
      <c r="C133" s="143"/>
      <c r="D133"/>
      <c r="E133"/>
      <c r="F133"/>
      <c r="G133"/>
      <c r="H133"/>
      <c r="K133" s="67"/>
      <c r="L133" s="67"/>
      <c r="M133" s="67"/>
      <c r="N133" s="67"/>
    </row>
    <row r="134" spans="1:14" outlineLevel="1" x14ac:dyDescent="0.35">
      <c r="A134" s="25" t="s">
        <v>1057</v>
      </c>
      <c r="C134" s="143"/>
      <c r="D134"/>
      <c r="E134"/>
      <c r="F134"/>
      <c r="G134"/>
      <c r="H134"/>
      <c r="K134" s="67"/>
      <c r="L134" s="67"/>
      <c r="M134" s="67"/>
      <c r="N134" s="67"/>
    </row>
    <row r="135" spans="1:14" outlineLevel="1" x14ac:dyDescent="0.35">
      <c r="A135" s="25" t="s">
        <v>1058</v>
      </c>
      <c r="C135" s="143"/>
      <c r="D135"/>
      <c r="E135"/>
      <c r="F135"/>
      <c r="G135"/>
      <c r="H135"/>
      <c r="K135" s="67"/>
      <c r="L135" s="67"/>
      <c r="M135" s="67"/>
      <c r="N135" s="67"/>
    </row>
    <row r="136" spans="1:14" outlineLevel="1" x14ac:dyDescent="0.35">
      <c r="A136" s="25" t="s">
        <v>1059</v>
      </c>
      <c r="C136" s="143"/>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3" t="s">
        <v>35</v>
      </c>
      <c r="D138" s="77"/>
      <c r="E138" s="77"/>
      <c r="F138" s="62"/>
      <c r="G138" s="50"/>
      <c r="H138"/>
      <c r="K138" s="77"/>
      <c r="L138" s="77"/>
      <c r="M138" s="62"/>
      <c r="N138" s="50"/>
    </row>
    <row r="139" spans="1:14" x14ac:dyDescent="0.35">
      <c r="A139" s="25" t="s">
        <v>1061</v>
      </c>
      <c r="B139" s="25" t="s">
        <v>668</v>
      </c>
      <c r="C139" s="143" t="s">
        <v>35</v>
      </c>
      <c r="D139" s="77"/>
      <c r="E139" s="77"/>
      <c r="F139" s="62"/>
      <c r="G139" s="50"/>
      <c r="H139"/>
      <c r="K139" s="77"/>
      <c r="L139" s="77"/>
      <c r="M139" s="62"/>
      <c r="N139" s="50"/>
    </row>
    <row r="140" spans="1:14" x14ac:dyDescent="0.35">
      <c r="A140" s="25" t="s">
        <v>1062</v>
      </c>
      <c r="B140" s="25" t="s">
        <v>97</v>
      </c>
      <c r="C140" s="143" t="s">
        <v>35</v>
      </c>
      <c r="D140" s="77"/>
      <c r="E140" s="77"/>
      <c r="F140" s="62"/>
      <c r="G140" s="50"/>
      <c r="H140"/>
      <c r="K140" s="77"/>
      <c r="L140" s="77"/>
      <c r="M140" s="62"/>
      <c r="N140" s="50"/>
    </row>
    <row r="141" spans="1:14" outlineLevel="1" x14ac:dyDescent="0.35">
      <c r="A141" s="25" t="s">
        <v>1063</v>
      </c>
      <c r="C141" s="143"/>
      <c r="D141" s="77"/>
      <c r="E141" s="77"/>
      <c r="F141" s="62"/>
      <c r="G141" s="50"/>
      <c r="H141"/>
      <c r="K141" s="77"/>
      <c r="L141" s="77"/>
      <c r="M141" s="62"/>
      <c r="N141" s="50"/>
    </row>
    <row r="142" spans="1:14" outlineLevel="1" x14ac:dyDescent="0.35">
      <c r="A142" s="25" t="s">
        <v>1064</v>
      </c>
      <c r="C142" s="143"/>
      <c r="D142" s="77"/>
      <c r="E142" s="77"/>
      <c r="F142" s="62"/>
      <c r="G142" s="50"/>
      <c r="H142"/>
      <c r="K142" s="77"/>
      <c r="L142" s="77"/>
      <c r="M142" s="62"/>
      <c r="N142" s="50"/>
    </row>
    <row r="143" spans="1:14" outlineLevel="1" x14ac:dyDescent="0.35">
      <c r="A143" s="25" t="s">
        <v>1065</v>
      </c>
      <c r="C143" s="143"/>
      <c r="D143" s="77"/>
      <c r="E143" s="77"/>
      <c r="F143" s="62"/>
      <c r="G143" s="50"/>
      <c r="H143"/>
      <c r="K143" s="77"/>
      <c r="L143" s="77"/>
      <c r="M143" s="62"/>
      <c r="N143" s="50"/>
    </row>
    <row r="144" spans="1:14" outlineLevel="1" x14ac:dyDescent="0.35">
      <c r="A144" s="25" t="s">
        <v>1066</v>
      </c>
      <c r="C144" s="143"/>
      <c r="D144" s="77"/>
      <c r="E144" s="77"/>
      <c r="F144" s="62"/>
      <c r="G144" s="50"/>
      <c r="H144"/>
      <c r="K144" s="77"/>
      <c r="L144" s="77"/>
      <c r="M144" s="62"/>
      <c r="N144" s="50"/>
    </row>
    <row r="145" spans="1:14" outlineLevel="1" x14ac:dyDescent="0.35">
      <c r="A145" s="25" t="s">
        <v>1067</v>
      </c>
      <c r="C145" s="143"/>
      <c r="D145" s="77"/>
      <c r="E145" s="77"/>
      <c r="F145" s="62"/>
      <c r="G145" s="50"/>
      <c r="H145"/>
      <c r="K145" s="77"/>
      <c r="L145" s="77"/>
      <c r="M145" s="62"/>
      <c r="N145" s="50"/>
    </row>
    <row r="146" spans="1:14" outlineLevel="1" x14ac:dyDescent="0.35">
      <c r="A146" s="25" t="s">
        <v>1068</v>
      </c>
      <c r="C146" s="143"/>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3"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3"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topLeftCell="A214"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6" t="s">
        <v>1114</v>
      </c>
      <c r="B1" s="22"/>
      <c r="C1" s="23"/>
      <c r="D1" s="23"/>
      <c r="E1" s="23"/>
      <c r="F1" s="147" t="s">
        <v>1571</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3" t="s">
        <v>35</v>
      </c>
    </row>
    <row r="19" spans="1:7" outlineLevel="1" x14ac:dyDescent="0.35">
      <c r="A19" s="25" t="s">
        <v>1129</v>
      </c>
      <c r="C19" s="143"/>
    </row>
    <row r="20" spans="1:7" outlineLevel="1" x14ac:dyDescent="0.35">
      <c r="A20" s="25" t="s">
        <v>1130</v>
      </c>
      <c r="C20" s="143"/>
    </row>
    <row r="21" spans="1:7" outlineLevel="1" x14ac:dyDescent="0.35">
      <c r="A21" s="25" t="s">
        <v>1131</v>
      </c>
      <c r="C21" s="143"/>
    </row>
    <row r="22" spans="1:7" outlineLevel="1" x14ac:dyDescent="0.35">
      <c r="A22" s="25" t="s">
        <v>1132</v>
      </c>
      <c r="C22" s="143"/>
    </row>
    <row r="23" spans="1:7" outlineLevel="1" x14ac:dyDescent="0.35">
      <c r="A23" s="25" t="s">
        <v>1133</v>
      </c>
      <c r="C23" s="143"/>
    </row>
    <row r="24" spans="1:7" outlineLevel="1" x14ac:dyDescent="0.35">
      <c r="A24" s="25" t="s">
        <v>1134</v>
      </c>
      <c r="C24" s="143"/>
    </row>
    <row r="25" spans="1:7" ht="15" customHeight="1" x14ac:dyDescent="0.35">
      <c r="A25" s="44"/>
      <c r="B25" s="45" t="s">
        <v>1135</v>
      </c>
      <c r="C25" s="44" t="s">
        <v>1127</v>
      </c>
      <c r="D25" s="44"/>
      <c r="E25" s="46"/>
      <c r="F25" s="47"/>
      <c r="G25" s="47"/>
    </row>
    <row r="26" spans="1:7" x14ac:dyDescent="0.35">
      <c r="A26" s="25" t="s">
        <v>1136</v>
      </c>
      <c r="B26" s="74" t="s">
        <v>538</v>
      </c>
      <c r="C26" s="143">
        <f>SUM(C27:C54)</f>
        <v>0</v>
      </c>
      <c r="D26" s="74"/>
      <c r="F26" s="74"/>
      <c r="G26" s="25"/>
    </row>
    <row r="27" spans="1:7" x14ac:dyDescent="0.35">
      <c r="A27" s="25" t="s">
        <v>1137</v>
      </c>
      <c r="B27" s="25" t="s">
        <v>540</v>
      </c>
      <c r="C27" s="143" t="s">
        <v>35</v>
      </c>
      <c r="D27" s="74"/>
      <c r="F27" s="74"/>
      <c r="G27" s="25"/>
    </row>
    <row r="28" spans="1:7" x14ac:dyDescent="0.35">
      <c r="A28" s="25" t="s">
        <v>1138</v>
      </c>
      <c r="B28" s="25" t="s">
        <v>542</v>
      </c>
      <c r="C28" s="143" t="s">
        <v>35</v>
      </c>
      <c r="D28" s="74"/>
      <c r="F28" s="74"/>
      <c r="G28" s="25"/>
    </row>
    <row r="29" spans="1:7" x14ac:dyDescent="0.35">
      <c r="A29" s="25" t="s">
        <v>1139</v>
      </c>
      <c r="B29" s="25" t="s">
        <v>544</v>
      </c>
      <c r="C29" s="143" t="s">
        <v>35</v>
      </c>
      <c r="D29" s="74"/>
      <c r="F29" s="74"/>
      <c r="G29" s="25"/>
    </row>
    <row r="30" spans="1:7" x14ac:dyDescent="0.35">
      <c r="A30" s="25" t="s">
        <v>1140</v>
      </c>
      <c r="B30" s="25" t="s">
        <v>546</v>
      </c>
      <c r="C30" s="143" t="s">
        <v>35</v>
      </c>
      <c r="D30" s="74"/>
      <c r="F30" s="74"/>
      <c r="G30" s="25"/>
    </row>
    <row r="31" spans="1:7" x14ac:dyDescent="0.35">
      <c r="A31" s="25" t="s">
        <v>1141</v>
      </c>
      <c r="B31" s="25" t="s">
        <v>548</v>
      </c>
      <c r="C31" s="143" t="s">
        <v>35</v>
      </c>
      <c r="D31" s="74"/>
      <c r="F31" s="74"/>
      <c r="G31" s="25"/>
    </row>
    <row r="32" spans="1:7" x14ac:dyDescent="0.35">
      <c r="A32" s="25" t="s">
        <v>1142</v>
      </c>
      <c r="B32" s="25" t="s">
        <v>550</v>
      </c>
      <c r="C32" s="143" t="s">
        <v>35</v>
      </c>
      <c r="D32" s="74"/>
      <c r="F32" s="74"/>
      <c r="G32" s="25"/>
    </row>
    <row r="33" spans="1:7" x14ac:dyDescent="0.35">
      <c r="A33" s="25" t="s">
        <v>1143</v>
      </c>
      <c r="B33" s="25" t="s">
        <v>552</v>
      </c>
      <c r="C33" s="143" t="s">
        <v>35</v>
      </c>
      <c r="D33" s="74"/>
      <c r="F33" s="74"/>
      <c r="G33" s="25"/>
    </row>
    <row r="34" spans="1:7" x14ac:dyDescent="0.35">
      <c r="A34" s="25" t="s">
        <v>1144</v>
      </c>
      <c r="B34" s="25" t="s">
        <v>554</v>
      </c>
      <c r="C34" s="143" t="s">
        <v>35</v>
      </c>
      <c r="D34" s="74"/>
      <c r="F34" s="74"/>
      <c r="G34" s="25"/>
    </row>
    <row r="35" spans="1:7" x14ac:dyDescent="0.35">
      <c r="A35" s="25" t="s">
        <v>1145</v>
      </c>
      <c r="B35" s="25" t="s">
        <v>556</v>
      </c>
      <c r="C35" s="143" t="s">
        <v>35</v>
      </c>
      <c r="D35" s="74"/>
      <c r="F35" s="74"/>
      <c r="G35" s="25"/>
    </row>
    <row r="36" spans="1:7" x14ac:dyDescent="0.35">
      <c r="A36" s="25" t="s">
        <v>1146</v>
      </c>
      <c r="B36" s="25" t="s">
        <v>558</v>
      </c>
      <c r="C36" s="143" t="s">
        <v>35</v>
      </c>
      <c r="D36" s="74"/>
      <c r="F36" s="74"/>
      <c r="G36" s="25"/>
    </row>
    <row r="37" spans="1:7" x14ac:dyDescent="0.35">
      <c r="A37" s="25" t="s">
        <v>1147</v>
      </c>
      <c r="B37" s="25" t="s">
        <v>560</v>
      </c>
      <c r="C37" s="143" t="s">
        <v>35</v>
      </c>
      <c r="D37" s="74"/>
      <c r="F37" s="74"/>
      <c r="G37" s="25"/>
    </row>
    <row r="38" spans="1:7" x14ac:dyDescent="0.35">
      <c r="A38" s="25" t="s">
        <v>1148</v>
      </c>
      <c r="B38" s="25" t="s">
        <v>562</v>
      </c>
      <c r="C38" s="143" t="s">
        <v>35</v>
      </c>
      <c r="D38" s="74"/>
      <c r="F38" s="74"/>
      <c r="G38" s="25"/>
    </row>
    <row r="39" spans="1:7" x14ac:dyDescent="0.35">
      <c r="A39" s="25" t="s">
        <v>1149</v>
      </c>
      <c r="B39" s="25" t="s">
        <v>564</v>
      </c>
      <c r="C39" s="143" t="s">
        <v>35</v>
      </c>
      <c r="D39" s="74"/>
      <c r="F39" s="74"/>
      <c r="G39" s="25"/>
    </row>
    <row r="40" spans="1:7" x14ac:dyDescent="0.35">
      <c r="A40" s="25" t="s">
        <v>1150</v>
      </c>
      <c r="B40" s="25" t="s">
        <v>566</v>
      </c>
      <c r="C40" s="143" t="s">
        <v>35</v>
      </c>
      <c r="D40" s="74"/>
      <c r="F40" s="74"/>
      <c r="G40" s="25"/>
    </row>
    <row r="41" spans="1:7" x14ac:dyDescent="0.35">
      <c r="A41" s="25" t="s">
        <v>1151</v>
      </c>
      <c r="B41" s="25" t="s">
        <v>568</v>
      </c>
      <c r="C41" s="143" t="s">
        <v>35</v>
      </c>
      <c r="D41" s="74"/>
      <c r="F41" s="74"/>
      <c r="G41" s="25"/>
    </row>
    <row r="42" spans="1:7" x14ac:dyDescent="0.35">
      <c r="A42" s="25" t="s">
        <v>1152</v>
      </c>
      <c r="B42" s="25" t="s">
        <v>3</v>
      </c>
      <c r="C42" s="143" t="s">
        <v>35</v>
      </c>
      <c r="D42" s="74"/>
      <c r="F42" s="74"/>
      <c r="G42" s="25"/>
    </row>
    <row r="43" spans="1:7" x14ac:dyDescent="0.35">
      <c r="A43" s="25" t="s">
        <v>1153</v>
      </c>
      <c r="B43" s="25" t="s">
        <v>571</v>
      </c>
      <c r="C43" s="143" t="s">
        <v>35</v>
      </c>
      <c r="D43" s="74"/>
      <c r="F43" s="74"/>
      <c r="G43" s="25"/>
    </row>
    <row r="44" spans="1:7" x14ac:dyDescent="0.35">
      <c r="A44" s="25" t="s">
        <v>1154</v>
      </c>
      <c r="B44" s="25" t="s">
        <v>573</v>
      </c>
      <c r="C44" s="143" t="s">
        <v>35</v>
      </c>
      <c r="D44" s="74"/>
      <c r="F44" s="74"/>
      <c r="G44" s="25"/>
    </row>
    <row r="45" spans="1:7" x14ac:dyDescent="0.35">
      <c r="A45" s="25" t="s">
        <v>1155</v>
      </c>
      <c r="B45" s="25" t="s">
        <v>575</v>
      </c>
      <c r="C45" s="143" t="s">
        <v>35</v>
      </c>
      <c r="D45" s="74"/>
      <c r="F45" s="74"/>
      <c r="G45" s="25"/>
    </row>
    <row r="46" spans="1:7" x14ac:dyDescent="0.35">
      <c r="A46" s="25" t="s">
        <v>1156</v>
      </c>
      <c r="B46" s="25" t="s">
        <v>577</v>
      </c>
      <c r="C46" s="143" t="s">
        <v>35</v>
      </c>
      <c r="D46" s="74"/>
      <c r="F46" s="74"/>
      <c r="G46" s="25"/>
    </row>
    <row r="47" spans="1:7" x14ac:dyDescent="0.35">
      <c r="A47" s="25" t="s">
        <v>1157</v>
      </c>
      <c r="B47" s="25" t="s">
        <v>579</v>
      </c>
      <c r="C47" s="143" t="s">
        <v>35</v>
      </c>
      <c r="D47" s="74"/>
      <c r="F47" s="74"/>
      <c r="G47" s="25"/>
    </row>
    <row r="48" spans="1:7" x14ac:dyDescent="0.35">
      <c r="A48" s="25" t="s">
        <v>1158</v>
      </c>
      <c r="B48" s="25" t="s">
        <v>581</v>
      </c>
      <c r="C48" s="143" t="s">
        <v>35</v>
      </c>
      <c r="D48" s="74"/>
      <c r="F48" s="74"/>
      <c r="G48" s="25"/>
    </row>
    <row r="49" spans="1:7" x14ac:dyDescent="0.35">
      <c r="A49" s="25" t="s">
        <v>1159</v>
      </c>
      <c r="B49" s="25" t="s">
        <v>583</v>
      </c>
      <c r="C49" s="143" t="s">
        <v>35</v>
      </c>
      <c r="D49" s="74"/>
      <c r="F49" s="74"/>
      <c r="G49" s="25"/>
    </row>
    <row r="50" spans="1:7" x14ac:dyDescent="0.35">
      <c r="A50" s="25" t="s">
        <v>1160</v>
      </c>
      <c r="B50" s="25" t="s">
        <v>585</v>
      </c>
      <c r="C50" s="143" t="s">
        <v>35</v>
      </c>
      <c r="D50" s="74"/>
      <c r="F50" s="74"/>
      <c r="G50" s="25"/>
    </row>
    <row r="51" spans="1:7" x14ac:dyDescent="0.35">
      <c r="A51" s="25" t="s">
        <v>1161</v>
      </c>
      <c r="B51" s="25" t="s">
        <v>587</v>
      </c>
      <c r="C51" s="143" t="s">
        <v>35</v>
      </c>
      <c r="D51" s="74"/>
      <c r="F51" s="74"/>
      <c r="G51" s="25"/>
    </row>
    <row r="52" spans="1:7" x14ac:dyDescent="0.35">
      <c r="A52" s="25" t="s">
        <v>1162</v>
      </c>
      <c r="B52" s="25" t="s">
        <v>589</v>
      </c>
      <c r="C52" s="143" t="s">
        <v>35</v>
      </c>
      <c r="D52" s="74"/>
      <c r="F52" s="74"/>
      <c r="G52" s="25"/>
    </row>
    <row r="53" spans="1:7" x14ac:dyDescent="0.35">
      <c r="A53" s="25" t="s">
        <v>1163</v>
      </c>
      <c r="B53" s="25" t="s">
        <v>6</v>
      </c>
      <c r="C53" s="143" t="s">
        <v>35</v>
      </c>
      <c r="D53" s="74"/>
      <c r="F53" s="74"/>
      <c r="G53" s="25"/>
    </row>
    <row r="54" spans="1:7" x14ac:dyDescent="0.35">
      <c r="A54" s="25" t="s">
        <v>1164</v>
      </c>
      <c r="B54" s="25" t="s">
        <v>592</v>
      </c>
      <c r="C54" s="143" t="s">
        <v>35</v>
      </c>
      <c r="D54" s="74"/>
      <c r="F54" s="74"/>
      <c r="G54" s="25"/>
    </row>
    <row r="55" spans="1:7" x14ac:dyDescent="0.35">
      <c r="A55" s="25" t="s">
        <v>1165</v>
      </c>
      <c r="B55" s="74" t="s">
        <v>279</v>
      </c>
      <c r="C55" s="145">
        <f>SUM(C56:C58)</f>
        <v>0</v>
      </c>
      <c r="D55" s="74"/>
      <c r="F55" s="74"/>
      <c r="G55" s="25"/>
    </row>
    <row r="56" spans="1:7" x14ac:dyDescent="0.35">
      <c r="A56" s="25" t="s">
        <v>1166</v>
      </c>
      <c r="B56" s="25" t="s">
        <v>595</v>
      </c>
      <c r="C56" s="143" t="s">
        <v>35</v>
      </c>
      <c r="D56" s="74"/>
      <c r="F56" s="74"/>
      <c r="G56" s="25"/>
    </row>
    <row r="57" spans="1:7" x14ac:dyDescent="0.35">
      <c r="A57" s="25" t="s">
        <v>1167</v>
      </c>
      <c r="B57" s="25" t="s">
        <v>597</v>
      </c>
      <c r="C57" s="143" t="s">
        <v>35</v>
      </c>
      <c r="D57" s="74"/>
      <c r="F57" s="74"/>
      <c r="G57" s="25"/>
    </row>
    <row r="58" spans="1:7" x14ac:dyDescent="0.35">
      <c r="A58" s="25" t="s">
        <v>1168</v>
      </c>
      <c r="B58" s="25" t="s">
        <v>2</v>
      </c>
      <c r="C58" s="143" t="s">
        <v>35</v>
      </c>
      <c r="D58" s="74"/>
      <c r="F58" s="74"/>
      <c r="G58" s="25"/>
    </row>
    <row r="59" spans="1:7" x14ac:dyDescent="0.35">
      <c r="A59" s="25" t="s">
        <v>1169</v>
      </c>
      <c r="B59" s="74" t="s">
        <v>97</v>
      </c>
      <c r="C59" s="145">
        <f>SUM(C60:C69)</f>
        <v>0</v>
      </c>
      <c r="D59" s="74"/>
      <c r="F59" s="74"/>
      <c r="G59" s="25"/>
    </row>
    <row r="60" spans="1:7" x14ac:dyDescent="0.35">
      <c r="A60" s="25" t="s">
        <v>1170</v>
      </c>
      <c r="B60" s="42" t="s">
        <v>281</v>
      </c>
      <c r="C60" s="143" t="s">
        <v>35</v>
      </c>
      <c r="D60" s="74"/>
      <c r="F60" s="74"/>
      <c r="G60" s="25"/>
    </row>
    <row r="61" spans="1:7" x14ac:dyDescent="0.35">
      <c r="A61" s="25" t="s">
        <v>1171</v>
      </c>
      <c r="B61" s="42" t="s">
        <v>283</v>
      </c>
      <c r="C61" s="143" t="s">
        <v>35</v>
      </c>
      <c r="D61" s="74"/>
      <c r="F61" s="74"/>
      <c r="G61" s="25"/>
    </row>
    <row r="62" spans="1:7" x14ac:dyDescent="0.35">
      <c r="A62" s="25" t="s">
        <v>1172</v>
      </c>
      <c r="B62" s="42" t="s">
        <v>285</v>
      </c>
      <c r="C62" s="143" t="s">
        <v>35</v>
      </c>
      <c r="D62" s="74"/>
      <c r="F62" s="74"/>
      <c r="G62" s="25"/>
    </row>
    <row r="63" spans="1:7" x14ac:dyDescent="0.35">
      <c r="A63" s="25" t="s">
        <v>1173</v>
      </c>
      <c r="B63" s="42" t="s">
        <v>12</v>
      </c>
      <c r="C63" s="143" t="s">
        <v>35</v>
      </c>
      <c r="D63" s="74"/>
      <c r="F63" s="74"/>
      <c r="G63" s="25"/>
    </row>
    <row r="64" spans="1:7" x14ac:dyDescent="0.35">
      <c r="A64" s="25" t="s">
        <v>1174</v>
      </c>
      <c r="B64" s="42" t="s">
        <v>288</v>
      </c>
      <c r="C64" s="143" t="s">
        <v>35</v>
      </c>
      <c r="D64" s="74"/>
      <c r="F64" s="74"/>
      <c r="G64" s="25"/>
    </row>
    <row r="65" spans="1:7" x14ac:dyDescent="0.35">
      <c r="A65" s="25" t="s">
        <v>1175</v>
      </c>
      <c r="B65" s="42" t="s">
        <v>290</v>
      </c>
      <c r="C65" s="143" t="s">
        <v>35</v>
      </c>
      <c r="D65" s="74"/>
      <c r="F65" s="74"/>
      <c r="G65" s="25"/>
    </row>
    <row r="66" spans="1:7" x14ac:dyDescent="0.35">
      <c r="A66" s="25" t="s">
        <v>1176</v>
      </c>
      <c r="B66" s="42" t="s">
        <v>292</v>
      </c>
      <c r="C66" s="143" t="s">
        <v>35</v>
      </c>
      <c r="D66" s="74"/>
      <c r="F66" s="74"/>
      <c r="G66" s="25"/>
    </row>
    <row r="67" spans="1:7" x14ac:dyDescent="0.35">
      <c r="A67" s="25" t="s">
        <v>1177</v>
      </c>
      <c r="B67" s="42" t="s">
        <v>294</v>
      </c>
      <c r="C67" s="143" t="s">
        <v>35</v>
      </c>
      <c r="D67" s="74"/>
      <c r="F67" s="74"/>
      <c r="G67" s="25"/>
    </row>
    <row r="68" spans="1:7" x14ac:dyDescent="0.35">
      <c r="A68" s="25" t="s">
        <v>1178</v>
      </c>
      <c r="B68" s="42" t="s">
        <v>296</v>
      </c>
      <c r="C68" s="143" t="s">
        <v>35</v>
      </c>
      <c r="D68" s="74"/>
      <c r="F68" s="74"/>
      <c r="G68" s="25"/>
    </row>
    <row r="69" spans="1:7" x14ac:dyDescent="0.35">
      <c r="A69" s="25" t="s">
        <v>1179</v>
      </c>
      <c r="B69" s="42" t="s">
        <v>97</v>
      </c>
      <c r="C69" s="143" t="s">
        <v>35</v>
      </c>
      <c r="D69" s="74"/>
      <c r="F69" s="74"/>
      <c r="G69" s="25"/>
    </row>
    <row r="70" spans="1:7" outlineLevel="1" x14ac:dyDescent="0.35">
      <c r="A70" s="25" t="s">
        <v>1180</v>
      </c>
      <c r="B70" s="54" t="s">
        <v>101</v>
      </c>
      <c r="C70" s="143"/>
      <c r="G70" s="25"/>
    </row>
    <row r="71" spans="1:7" outlineLevel="1" x14ac:dyDescent="0.35">
      <c r="A71" s="25" t="s">
        <v>1181</v>
      </c>
      <c r="B71" s="54" t="s">
        <v>101</v>
      </c>
      <c r="C71" s="143"/>
      <c r="G71" s="25"/>
    </row>
    <row r="72" spans="1:7" outlineLevel="1" x14ac:dyDescent="0.35">
      <c r="A72" s="25" t="s">
        <v>1182</v>
      </c>
      <c r="B72" s="54" t="s">
        <v>101</v>
      </c>
      <c r="C72" s="143"/>
      <c r="G72" s="25"/>
    </row>
    <row r="73" spans="1:7" outlineLevel="1" x14ac:dyDescent="0.35">
      <c r="A73" s="25" t="s">
        <v>1183</v>
      </c>
      <c r="B73" s="54" t="s">
        <v>101</v>
      </c>
      <c r="C73" s="143"/>
      <c r="G73" s="25"/>
    </row>
    <row r="74" spans="1:7" outlineLevel="1" x14ac:dyDescent="0.35">
      <c r="A74" s="25" t="s">
        <v>1184</v>
      </c>
      <c r="B74" s="54" t="s">
        <v>101</v>
      </c>
      <c r="C74" s="143"/>
      <c r="G74" s="25"/>
    </row>
    <row r="75" spans="1:7" outlineLevel="1" x14ac:dyDescent="0.35">
      <c r="A75" s="25" t="s">
        <v>1185</v>
      </c>
      <c r="B75" s="54" t="s">
        <v>101</v>
      </c>
      <c r="C75" s="143"/>
      <c r="G75" s="25"/>
    </row>
    <row r="76" spans="1:7" outlineLevel="1" x14ac:dyDescent="0.35">
      <c r="A76" s="25" t="s">
        <v>1186</v>
      </c>
      <c r="B76" s="54" t="s">
        <v>101</v>
      </c>
      <c r="C76" s="143"/>
      <c r="G76" s="25"/>
    </row>
    <row r="77" spans="1:7" outlineLevel="1" x14ac:dyDescent="0.35">
      <c r="A77" s="25" t="s">
        <v>1187</v>
      </c>
      <c r="B77" s="54" t="s">
        <v>101</v>
      </c>
      <c r="C77" s="143"/>
      <c r="G77" s="25"/>
    </row>
    <row r="78" spans="1:7" outlineLevel="1" x14ac:dyDescent="0.35">
      <c r="A78" s="25" t="s">
        <v>1188</v>
      </c>
      <c r="B78" s="54" t="s">
        <v>101</v>
      </c>
      <c r="C78" s="143"/>
      <c r="G78" s="25"/>
    </row>
    <row r="79" spans="1:7" outlineLevel="1" x14ac:dyDescent="0.35">
      <c r="A79" s="25" t="s">
        <v>1189</v>
      </c>
      <c r="B79" s="54" t="s">
        <v>101</v>
      </c>
      <c r="C79" s="143"/>
      <c r="G79" s="25"/>
    </row>
    <row r="80" spans="1:7" ht="15" customHeight="1" x14ac:dyDescent="0.35">
      <c r="A80" s="44"/>
      <c r="B80" s="45" t="s">
        <v>1190</v>
      </c>
      <c r="C80" s="44" t="s">
        <v>1127</v>
      </c>
      <c r="D80" s="44"/>
      <c r="E80" s="46"/>
      <c r="F80" s="47"/>
      <c r="G80" s="47"/>
    </row>
    <row r="81" spans="1:7" x14ac:dyDescent="0.35">
      <c r="A81" s="25" t="s">
        <v>1191</v>
      </c>
      <c r="B81" s="25" t="s">
        <v>654</v>
      </c>
      <c r="C81" s="143" t="s">
        <v>35</v>
      </c>
      <c r="E81" s="23"/>
    </row>
    <row r="82" spans="1:7" x14ac:dyDescent="0.35">
      <c r="A82" s="25" t="s">
        <v>1192</v>
      </c>
      <c r="B82" s="25" t="s">
        <v>656</v>
      </c>
      <c r="C82" s="143" t="s">
        <v>35</v>
      </c>
      <c r="E82" s="23"/>
    </row>
    <row r="83" spans="1:7" x14ac:dyDescent="0.35">
      <c r="A83" s="25" t="s">
        <v>1193</v>
      </c>
      <c r="B83" s="25" t="s">
        <v>97</v>
      </c>
      <c r="C83" s="143" t="s">
        <v>35</v>
      </c>
      <c r="E83" s="23"/>
    </row>
    <row r="84" spans="1:7" outlineLevel="1" x14ac:dyDescent="0.35">
      <c r="A84" s="25" t="s">
        <v>1194</v>
      </c>
      <c r="C84" s="143"/>
      <c r="E84" s="23"/>
    </row>
    <row r="85" spans="1:7" outlineLevel="1" x14ac:dyDescent="0.35">
      <c r="A85" s="25" t="s">
        <v>1195</v>
      </c>
      <c r="C85" s="143"/>
      <c r="E85" s="23"/>
    </row>
    <row r="86" spans="1:7" outlineLevel="1" x14ac:dyDescent="0.35">
      <c r="A86" s="25" t="s">
        <v>1196</v>
      </c>
      <c r="C86" s="143"/>
      <c r="E86" s="23"/>
    </row>
    <row r="87" spans="1:7" outlineLevel="1" x14ac:dyDescent="0.35">
      <c r="A87" s="25" t="s">
        <v>1197</v>
      </c>
      <c r="C87" s="143"/>
      <c r="E87" s="23"/>
    </row>
    <row r="88" spans="1:7" outlineLevel="1" x14ac:dyDescent="0.35">
      <c r="A88" s="25" t="s">
        <v>1198</v>
      </c>
      <c r="C88" s="143"/>
      <c r="E88" s="23"/>
    </row>
    <row r="89" spans="1:7" outlineLevel="1" x14ac:dyDescent="0.35">
      <c r="A89" s="25" t="s">
        <v>1199</v>
      </c>
      <c r="C89" s="143"/>
      <c r="E89" s="23"/>
    </row>
    <row r="90" spans="1:7" ht="15" customHeight="1" x14ac:dyDescent="0.35">
      <c r="A90" s="44"/>
      <c r="B90" s="45" t="s">
        <v>1200</v>
      </c>
      <c r="C90" s="44" t="s">
        <v>1127</v>
      </c>
      <c r="D90" s="44"/>
      <c r="E90" s="46"/>
      <c r="F90" s="47"/>
      <c r="G90" s="47"/>
    </row>
    <row r="91" spans="1:7" x14ac:dyDescent="0.35">
      <c r="A91" s="25" t="s">
        <v>1201</v>
      </c>
      <c r="B91" s="25" t="s">
        <v>666</v>
      </c>
      <c r="C91" s="143" t="s">
        <v>35</v>
      </c>
      <c r="E91" s="23"/>
    </row>
    <row r="92" spans="1:7" x14ac:dyDescent="0.35">
      <c r="A92" s="25" t="s">
        <v>1202</v>
      </c>
      <c r="B92" s="25" t="s">
        <v>668</v>
      </c>
      <c r="C92" s="143" t="s">
        <v>35</v>
      </c>
      <c r="E92" s="23"/>
    </row>
    <row r="93" spans="1:7" x14ac:dyDescent="0.35">
      <c r="A93" s="25" t="s">
        <v>1203</v>
      </c>
      <c r="B93" s="25" t="s">
        <v>97</v>
      </c>
      <c r="C93" s="143" t="s">
        <v>35</v>
      </c>
      <c r="E93" s="23"/>
    </row>
    <row r="94" spans="1:7" outlineLevel="1" x14ac:dyDescent="0.35">
      <c r="A94" s="25" t="s">
        <v>1204</v>
      </c>
      <c r="C94" s="143"/>
      <c r="E94" s="23"/>
    </row>
    <row r="95" spans="1:7" outlineLevel="1" x14ac:dyDescent="0.35">
      <c r="A95" s="25" t="s">
        <v>1205</v>
      </c>
      <c r="C95" s="143"/>
      <c r="E95" s="23"/>
    </row>
    <row r="96" spans="1:7" outlineLevel="1" x14ac:dyDescent="0.35">
      <c r="A96" s="25" t="s">
        <v>1206</v>
      </c>
      <c r="C96" s="143"/>
      <c r="E96" s="23"/>
    </row>
    <row r="97" spans="1:7" outlineLevel="1" x14ac:dyDescent="0.35">
      <c r="A97" s="25" t="s">
        <v>1207</v>
      </c>
      <c r="C97" s="143"/>
      <c r="E97" s="23"/>
    </row>
    <row r="98" spans="1:7" outlineLevel="1" x14ac:dyDescent="0.35">
      <c r="A98" s="25" t="s">
        <v>1208</v>
      </c>
      <c r="C98" s="143"/>
      <c r="E98" s="23"/>
    </row>
    <row r="99" spans="1:7" outlineLevel="1" x14ac:dyDescent="0.35">
      <c r="A99" s="25" t="s">
        <v>1209</v>
      </c>
      <c r="C99" s="143"/>
      <c r="E99" s="23"/>
    </row>
    <row r="100" spans="1:7" ht="15" customHeight="1" x14ac:dyDescent="0.35">
      <c r="A100" s="44"/>
      <c r="B100" s="45" t="s">
        <v>1210</v>
      </c>
      <c r="C100" s="44" t="s">
        <v>1127</v>
      </c>
      <c r="D100" s="44"/>
      <c r="E100" s="46"/>
      <c r="F100" s="47"/>
      <c r="G100" s="47"/>
    </row>
    <row r="101" spans="1:7" x14ac:dyDescent="0.35">
      <c r="A101" s="25" t="s">
        <v>1211</v>
      </c>
      <c r="B101" s="21" t="s">
        <v>678</v>
      </c>
      <c r="C101" s="143" t="s">
        <v>35</v>
      </c>
      <c r="E101" s="23"/>
    </row>
    <row r="102" spans="1:7" x14ac:dyDescent="0.35">
      <c r="A102" s="25" t="s">
        <v>1212</v>
      </c>
      <c r="B102" s="21" t="s">
        <v>680</v>
      </c>
      <c r="C102" s="143" t="s">
        <v>35</v>
      </c>
      <c r="E102" s="23"/>
    </row>
    <row r="103" spans="1:7" x14ac:dyDescent="0.35">
      <c r="A103" s="25" t="s">
        <v>1213</v>
      </c>
      <c r="B103" s="21" t="s">
        <v>682</v>
      </c>
      <c r="C103" s="143" t="s">
        <v>35</v>
      </c>
    </row>
    <row r="104" spans="1:7" x14ac:dyDescent="0.35">
      <c r="A104" s="25" t="s">
        <v>1214</v>
      </c>
      <c r="B104" s="21" t="s">
        <v>684</v>
      </c>
      <c r="C104" s="143" t="s">
        <v>35</v>
      </c>
    </row>
    <row r="105" spans="1:7" x14ac:dyDescent="0.35">
      <c r="A105" s="25" t="s">
        <v>1215</v>
      </c>
      <c r="B105" s="21" t="s">
        <v>686</v>
      </c>
      <c r="C105" s="143" t="s">
        <v>35</v>
      </c>
    </row>
    <row r="106" spans="1:7" outlineLevel="1" x14ac:dyDescent="0.35">
      <c r="A106" s="25" t="s">
        <v>1216</v>
      </c>
      <c r="B106" s="21"/>
      <c r="C106" s="143"/>
    </row>
    <row r="107" spans="1:7" outlineLevel="1" x14ac:dyDescent="0.35">
      <c r="A107" s="25" t="s">
        <v>1217</v>
      </c>
      <c r="B107" s="21"/>
      <c r="C107" s="143"/>
    </row>
    <row r="108" spans="1:7" outlineLevel="1" x14ac:dyDescent="0.35">
      <c r="A108" s="25" t="s">
        <v>1218</v>
      </c>
      <c r="B108" s="21"/>
      <c r="C108" s="143"/>
    </row>
    <row r="109" spans="1:7" outlineLevel="1" x14ac:dyDescent="0.35">
      <c r="A109" s="25" t="s">
        <v>1219</v>
      </c>
      <c r="B109" s="21"/>
      <c r="C109" s="143"/>
    </row>
    <row r="110" spans="1:7" ht="15" customHeight="1" x14ac:dyDescent="0.35">
      <c r="A110" s="44"/>
      <c r="B110" s="45" t="s">
        <v>1220</v>
      </c>
      <c r="C110" s="44" t="s">
        <v>1127</v>
      </c>
      <c r="D110" s="44"/>
      <c r="E110" s="46"/>
      <c r="F110" s="47"/>
      <c r="G110" s="47"/>
    </row>
    <row r="111" spans="1:7" x14ac:dyDescent="0.35">
      <c r="A111" s="25" t="s">
        <v>1221</v>
      </c>
      <c r="B111" s="25" t="s">
        <v>693</v>
      </c>
      <c r="C111" s="143" t="s">
        <v>35</v>
      </c>
      <c r="E111" s="23"/>
    </row>
    <row r="112" spans="1:7" outlineLevel="1" x14ac:dyDescent="0.35">
      <c r="A112" s="25" t="s">
        <v>1222</v>
      </c>
      <c r="C112" s="143"/>
      <c r="E112" s="23"/>
    </row>
    <row r="113" spans="1:7" outlineLevel="1" x14ac:dyDescent="0.35">
      <c r="A113" s="25" t="s">
        <v>1223</v>
      </c>
      <c r="C113" s="143"/>
      <c r="E113" s="23"/>
    </row>
    <row r="114" spans="1:7" outlineLevel="1" x14ac:dyDescent="0.35">
      <c r="A114" s="25" t="s">
        <v>1224</v>
      </c>
      <c r="C114" s="143"/>
      <c r="E114" s="23"/>
    </row>
    <row r="115" spans="1:7" outlineLevel="1" x14ac:dyDescent="0.35">
      <c r="A115" s="25" t="s">
        <v>1225</v>
      </c>
      <c r="C115" s="143"/>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3"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3"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3" t="s">
        <v>35</v>
      </c>
      <c r="E190" s="62"/>
      <c r="F190" s="62"/>
      <c r="G190" s="62"/>
    </row>
    <row r="191" spans="1:7" x14ac:dyDescent="0.35">
      <c r="A191" s="25" t="s">
        <v>1295</v>
      </c>
      <c r="B191" s="42" t="s">
        <v>621</v>
      </c>
      <c r="C191" s="143" t="s">
        <v>35</v>
      </c>
      <c r="E191" s="62"/>
      <c r="F191" s="62"/>
      <c r="G191" s="62"/>
    </row>
    <row r="192" spans="1:7" x14ac:dyDescent="0.35">
      <c r="A192" s="25" t="s">
        <v>1296</v>
      </c>
      <c r="B192" s="42" t="s">
        <v>621</v>
      </c>
      <c r="C192" s="143" t="s">
        <v>35</v>
      </c>
      <c r="E192" s="62"/>
      <c r="F192" s="62"/>
      <c r="G192" s="62"/>
    </row>
    <row r="193" spans="1:7" x14ac:dyDescent="0.35">
      <c r="A193" s="25" t="s">
        <v>1297</v>
      </c>
      <c r="B193" s="42" t="s">
        <v>621</v>
      </c>
      <c r="C193" s="143" t="s">
        <v>35</v>
      </c>
      <c r="E193" s="62"/>
      <c r="F193" s="62"/>
      <c r="G193" s="62"/>
    </row>
    <row r="194" spans="1:7" x14ac:dyDescent="0.35">
      <c r="A194" s="25" t="s">
        <v>1298</v>
      </c>
      <c r="B194" s="42" t="s">
        <v>621</v>
      </c>
      <c r="C194" s="143" t="s">
        <v>35</v>
      </c>
      <c r="E194" s="62"/>
      <c r="F194" s="62"/>
      <c r="G194" s="62"/>
    </row>
    <row r="195" spans="1:7" x14ac:dyDescent="0.35">
      <c r="A195" s="25" t="s">
        <v>1299</v>
      </c>
      <c r="B195" s="126" t="s">
        <v>621</v>
      </c>
      <c r="C195" s="143" t="s">
        <v>35</v>
      </c>
      <c r="E195" s="62"/>
      <c r="F195" s="62"/>
      <c r="G195" s="62"/>
    </row>
    <row r="196" spans="1:7" x14ac:dyDescent="0.35">
      <c r="A196" s="25" t="s">
        <v>1300</v>
      </c>
      <c r="B196" s="42" t="s">
        <v>621</v>
      </c>
      <c r="C196" s="143" t="s">
        <v>35</v>
      </c>
      <c r="E196" s="62"/>
      <c r="F196" s="62"/>
      <c r="G196" s="62"/>
    </row>
    <row r="197" spans="1:7" x14ac:dyDescent="0.35">
      <c r="A197" s="25" t="s">
        <v>1301</v>
      </c>
      <c r="B197" s="42" t="s">
        <v>621</v>
      </c>
      <c r="C197" s="143" t="s">
        <v>35</v>
      </c>
      <c r="E197" s="62"/>
      <c r="F197" s="62"/>
    </row>
    <row r="198" spans="1:7" x14ac:dyDescent="0.35">
      <c r="A198" s="25" t="s">
        <v>1302</v>
      </c>
      <c r="B198" s="42" t="s">
        <v>621</v>
      </c>
      <c r="C198" s="143" t="s">
        <v>35</v>
      </c>
      <c r="E198" s="62"/>
      <c r="F198" s="62"/>
    </row>
    <row r="199" spans="1:7" x14ac:dyDescent="0.35">
      <c r="A199" s="25" t="s">
        <v>1303</v>
      </c>
      <c r="B199" s="42" t="s">
        <v>621</v>
      </c>
      <c r="C199" s="143" t="s">
        <v>35</v>
      </c>
      <c r="E199" s="62"/>
      <c r="F199" s="62"/>
    </row>
    <row r="200" spans="1:7" x14ac:dyDescent="0.35">
      <c r="A200" s="25" t="s">
        <v>1304</v>
      </c>
      <c r="B200" s="42" t="s">
        <v>621</v>
      </c>
      <c r="C200" s="143" t="s">
        <v>35</v>
      </c>
      <c r="E200" s="62"/>
      <c r="F200" s="62"/>
    </row>
    <row r="201" spans="1:7" x14ac:dyDescent="0.35">
      <c r="A201" s="25" t="s">
        <v>1305</v>
      </c>
      <c r="B201" s="42" t="s">
        <v>621</v>
      </c>
      <c r="C201" s="143" t="s">
        <v>35</v>
      </c>
      <c r="E201" s="62"/>
      <c r="F201" s="62"/>
    </row>
    <row r="202" spans="1:7" x14ac:dyDescent="0.35">
      <c r="A202" s="25" t="s">
        <v>1306</v>
      </c>
      <c r="B202" s="42" t="s">
        <v>621</v>
      </c>
      <c r="C202" s="143" t="s">
        <v>35</v>
      </c>
    </row>
    <row r="203" spans="1:7" x14ac:dyDescent="0.35">
      <c r="A203" s="25" t="s">
        <v>1307</v>
      </c>
      <c r="B203" s="42" t="s">
        <v>621</v>
      </c>
      <c r="C203" s="143" t="s">
        <v>35</v>
      </c>
    </row>
    <row r="204" spans="1:7" x14ac:dyDescent="0.35">
      <c r="A204" s="25" t="s">
        <v>1308</v>
      </c>
      <c r="B204" s="42" t="s">
        <v>621</v>
      </c>
      <c r="C204" s="143" t="s">
        <v>35</v>
      </c>
    </row>
    <row r="205" spans="1:7" x14ac:dyDescent="0.35">
      <c r="A205" s="25" t="s">
        <v>1309</v>
      </c>
      <c r="B205" s="42" t="s">
        <v>621</v>
      </c>
      <c r="C205" s="143" t="s">
        <v>35</v>
      </c>
    </row>
    <row r="206" spans="1:7" x14ac:dyDescent="0.35">
      <c r="A206" s="25" t="s">
        <v>1310</v>
      </c>
      <c r="B206" s="42" t="s">
        <v>621</v>
      </c>
      <c r="C206" s="143"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1" customFormat="1" ht="31" x14ac:dyDescent="0.35">
      <c r="A1" s="148" t="s">
        <v>1316</v>
      </c>
      <c r="B1" s="148"/>
      <c r="C1" s="147" t="s">
        <v>1571</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1580</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10</vt:i4>
      </vt:variant>
    </vt:vector>
  </HeadingPairs>
  <TitlesOfParts>
    <vt:vector size="17" baseType="lpstr">
      <vt:lpstr>Disclaimer</vt:lpstr>
      <vt:lpstr>Introduction</vt:lpstr>
      <vt:lpstr>A. HTT General</vt:lpstr>
      <vt:lpstr>B1. HTT Mortgage Assets</vt:lpstr>
      <vt:lpstr>B2. HTT Public Sector Assets</vt:lpstr>
      <vt:lpstr>B3. HTT Shipping Assets</vt:lpstr>
      <vt:lpstr>C. HTT Harmonised Glossary</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2025-07-28T09:45:47Z</dcterms:modified>
</cp:coreProperties>
</file>