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1410249\Desktop\"/>
    </mc:Choice>
  </mc:AlternateContent>
  <xr:revisionPtr revIDLastSave="0" documentId="8_{9458923B-53FA-40E4-A912-A8EE4ECF1C95}" xr6:coauthVersionLast="36" xr6:coauthVersionMax="36" xr10:uidLastSave="{00000000-0000-0000-0000-000000000000}"/>
  <bookViews>
    <workbookView xWindow="440" yWindow="-240" windowWidth="27800" windowHeight="11570" xr2:uid="{00000000-000D-0000-FFFF-FFFF00000000}"/>
  </bookViews>
  <sheets>
    <sheet name="kalkulator korzyści" sheetId="3" r:id="rId1"/>
  </sheets>
  <calcPr calcId="191029"/>
</workbook>
</file>

<file path=xl/calcChain.xml><?xml version="1.0" encoding="utf-8"?>
<calcChain xmlns="http://schemas.openxmlformats.org/spreadsheetml/2006/main">
  <c r="F16" i="3" l="1"/>
  <c r="F22" i="3"/>
  <c r="H22" i="3"/>
  <c r="H24" i="3" s="1"/>
  <c r="J22" i="3"/>
  <c r="J24" i="3" s="1"/>
  <c r="F18" i="3" l="1"/>
  <c r="H16" i="3" l="1"/>
  <c r="J16" i="3"/>
  <c r="J18" i="3" s="1"/>
  <c r="H18" i="3" l="1"/>
  <c r="F30" i="3"/>
  <c r="F34" i="3" s="1"/>
  <c r="H30" i="3" l="1"/>
  <c r="H34" i="3" s="1"/>
  <c r="J30" i="3"/>
  <c r="J34" i="3" s="1"/>
  <c r="H32" i="3" l="1"/>
  <c r="J32" i="3"/>
  <c r="F32" i="3"/>
</calcChain>
</file>

<file path=xl/sharedStrings.xml><?xml version="1.0" encoding="utf-8"?>
<sst xmlns="http://schemas.openxmlformats.org/spreadsheetml/2006/main" count="48" uniqueCount="42">
  <si>
    <t>WARIANT I</t>
  </si>
  <si>
    <t>WARIANT II</t>
  </si>
  <si>
    <t>WARIANT III</t>
  </si>
  <si>
    <t>Cena sprzedaży</t>
  </si>
  <si>
    <t>Koszty sprzedaży</t>
  </si>
  <si>
    <t>Autor kalkulatora</t>
  </si>
  <si>
    <t>Łukasz Rawa</t>
  </si>
  <si>
    <t>PKO Bank Polski</t>
  </si>
  <si>
    <t>Centrum Restrukturyzacji i Windykacji</t>
  </si>
  <si>
    <t>Biuro Współpracy z Podmiotami Zewnętrznymi</t>
  </si>
  <si>
    <t>Zespół Przejęć i Sprzedaży Zabezpieczeń</t>
  </si>
  <si>
    <t>02-515 Warszawa, ul. Puławska 15</t>
  </si>
  <si>
    <t>t: 22 521 72 57</t>
  </si>
  <si>
    <t>k: 666 821 502</t>
  </si>
  <si>
    <t>Kalkulator korzyści</t>
  </si>
  <si>
    <t>Dobrowolnej Sprzedaży Nieruchomości</t>
  </si>
  <si>
    <t>Pozostałe zadłużenie 
do restrukturyzacji / windykacji</t>
  </si>
  <si>
    <t>nie dotyczy</t>
  </si>
  <si>
    <t>Środki dla Ciebie</t>
  </si>
  <si>
    <t>ROZLICZENIE WARIANTÓW</t>
  </si>
  <si>
    <t>Spadek wartości</t>
  </si>
  <si>
    <t>Dobrowolna 
Sprzedaż Nieruchomości</t>
  </si>
  <si>
    <t>Twoje zadłużenie w chwili 
sprzedaży nieruchomości</t>
  </si>
  <si>
    <t>Samodzielna sprzedaż 
nieruchomości na wolnym rynku</t>
  </si>
  <si>
    <t xml:space="preserve"> </t>
  </si>
  <si>
    <t>Wzrost zadłużenia odsetki karne - obecnie na poziomie 10% w skali roku</t>
  </si>
  <si>
    <t>Przewidywany termin 
sprzedaży nieruchomości</t>
  </si>
  <si>
    <t>Środki na spłatę Twoich zobowiązań</t>
  </si>
  <si>
    <t>Symulacja ma charakter jedynie orientacyjny i uproszczony, gdyż nie zawiera wszystkich możliwych kosztów, 
które mogą pojawić się przy sprzedaży nieruchomości. W zależności od stanu faktycznego i prawnego 
danej nieruchomości wysokość kosztów sądowych i komorniczych może się różnić.</t>
  </si>
  <si>
    <t>Cena 
nieruchomości</t>
  </si>
  <si>
    <t>Twoje aktualne zadłużenie 
z tytułu kredytu hipotecznego</t>
  </si>
  <si>
    <t>Dzisiejsza data</t>
  </si>
  <si>
    <t>Zakładany średni czas sprzedaży: 1 rok</t>
  </si>
  <si>
    <t>Zakładany średni czas sprzedaży: 1,5 roku</t>
  </si>
  <si>
    <r>
      <rPr>
        <b/>
        <sz val="8"/>
        <color rgb="FFFF0000"/>
        <rFont val="PKO Bank Polski"/>
        <family val="2"/>
        <charset val="238"/>
      </rPr>
      <t>Powód spadku wartości</t>
    </r>
    <r>
      <rPr>
        <sz val="8"/>
        <rFont val="PKO Bank Polski"/>
        <family val="2"/>
        <charset val="238"/>
      </rPr>
      <t xml:space="preserve"> - 1. </t>
    </r>
    <r>
      <rPr>
        <sz val="8"/>
        <color theme="1"/>
        <rFont val="PKO Bank Polski"/>
        <family val="2"/>
        <charset val="238"/>
      </rPr>
      <t>licytacja
(3/4  wartości nieruchomości)</t>
    </r>
  </si>
  <si>
    <r>
      <rPr>
        <b/>
        <sz val="8"/>
        <color rgb="FFFF0000"/>
        <rFont val="PKO Bank Polski"/>
        <family val="2"/>
        <charset val="238"/>
      </rPr>
      <t>Powód spadku wartości</t>
    </r>
    <r>
      <rPr>
        <sz val="8"/>
        <rFont val="PKO Bank Polski"/>
        <family val="2"/>
        <charset val="238"/>
      </rPr>
      <t xml:space="preserve"> - </t>
    </r>
    <r>
      <rPr>
        <sz val="8"/>
        <color theme="1"/>
        <rFont val="PKO Bank Polski"/>
        <family val="2"/>
        <charset val="238"/>
      </rPr>
      <t>2. licytacja 
(2/3 wartości nieruchomości)</t>
    </r>
  </si>
  <si>
    <r>
      <rPr>
        <sz val="8"/>
        <color theme="1"/>
        <rFont val="PKO Bank Polski"/>
        <family val="2"/>
        <charset val="238"/>
      </rPr>
      <t>Przymusowa sprzedaż nieruchomości 
w 1.</t>
    </r>
    <r>
      <rPr>
        <b/>
        <sz val="8"/>
        <color theme="1"/>
        <rFont val="PKO Bank Polski"/>
        <family val="2"/>
        <charset val="238"/>
      </rPr>
      <t xml:space="preserve"> licytacji </t>
    </r>
    <r>
      <rPr>
        <sz val="8"/>
        <color theme="1"/>
        <rFont val="PKO Bank Polski"/>
        <family val="2"/>
        <charset val="238"/>
      </rPr>
      <t xml:space="preserve">przez komornika sądowego </t>
    </r>
  </si>
  <si>
    <r>
      <rPr>
        <sz val="8"/>
        <color theme="1"/>
        <rFont val="PKO Bank Polski"/>
        <family val="2"/>
        <charset val="238"/>
      </rPr>
      <t xml:space="preserve">Przymusowa sprzedaż nieruchomości 
w </t>
    </r>
    <r>
      <rPr>
        <b/>
        <sz val="8"/>
        <color theme="1"/>
        <rFont val="PKO Bank Polski"/>
        <family val="2"/>
        <charset val="238"/>
      </rPr>
      <t xml:space="preserve">2. licytacji </t>
    </r>
    <r>
      <rPr>
        <sz val="8"/>
        <color theme="1"/>
        <rFont val="PKO Bank Polski"/>
        <family val="2"/>
        <charset val="238"/>
      </rPr>
      <t xml:space="preserve">przez komornika sądowego </t>
    </r>
  </si>
  <si>
    <t>*</t>
  </si>
  <si>
    <t>Koszty sprzedaży w przymusowej sprzedaży nieruchomości stanowią 
sumę kosztów sądowych oraz kosztów komorniczych**</t>
  </si>
  <si>
    <t>*Należy edytować tylko żółte pola.
**Wyżej wymienione koszty sprzedaży dla przyjętej symulacji stanowią sumę: kosztów sądowych wynikających z ustawy z dnia 28.07.2005r. o kosztach sądowych w sprawach cywilnych 
(Dz.U. z 2019r., poz. 785 t.j.) oraz kosztów komorniczych wynikających z ustawy z dnia 28.02.2018r. o kosztach komorniczych (Dz.U. z 2018r., poz. 770). Koszty sądowe, opłaty stałe oraz wydatki poniesione przez komornika (np.:  należności biegłego i tłumaczy, koszty ogłoszeń) – wynoszą średnio 3 000 zł  (co stanowi założenie na potrzeby niniejszej symulacji) zaś opłata stosunkowa ściągana od dłużnika wynosi  10% wartości wyegzekwowanego świadczenia (sprzedanej nieruchomości), lecz nie więcej niż 50 000 zł.</t>
  </si>
  <si>
    <r>
      <t>PKO Bank Hipoteczny pokrywa wynagrodzenie pośrednika</t>
    </r>
    <r>
      <rPr>
        <sz val="8"/>
        <rFont val="PKO Bank Polski"/>
        <family val="2"/>
        <charset val="238"/>
      </rPr>
      <t xml:space="preserve"> w obrocie nieruchomościami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</si>
</sst>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#,##0\ &quot;zł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PKO Bank Polski"/>
      <family val="2"/>
      <charset val="238"/>
    </font>
    <font>
      <b/>
      <sz val="10"/>
      <color theme="1"/>
      <name val="PKO Bank Polski"/>
      <family val="2"/>
      <charset val="238"/>
    </font>
    <font>
      <b/>
      <sz val="10"/>
      <color rgb="FF000000"/>
      <name val="PKO Bank Polski"/>
      <family val="2"/>
      <charset val="238"/>
    </font>
    <font>
      <sz val="10"/>
      <color rgb="FF000000"/>
      <name val="PKO Bank Polski"/>
      <family val="2"/>
      <charset val="238"/>
    </font>
    <font>
      <b/>
      <sz val="11"/>
      <color theme="1"/>
      <name val="PKO Bank Polski"/>
      <family val="2"/>
      <charset val="238"/>
    </font>
    <font>
      <b/>
      <sz val="13"/>
      <color theme="1"/>
      <name val="PKO Bank Polski"/>
      <family val="2"/>
      <charset val="238"/>
    </font>
    <font>
      <b/>
      <sz val="18"/>
      <color theme="1"/>
      <name val="PKO Bank Polski"/>
      <family val="2"/>
      <charset val="238"/>
    </font>
    <font>
      <b/>
      <sz val="10"/>
      <color theme="0"/>
      <name val="PKO Bank Polski"/>
      <family val="2"/>
      <charset val="238"/>
    </font>
    <font>
      <b/>
      <sz val="11"/>
      <name val="PKO Bank Polski"/>
      <family val="2"/>
      <charset val="238"/>
    </font>
    <font>
      <sz val="10"/>
      <color theme="1"/>
      <name val="PKO Bank Polski"/>
      <family val="2"/>
      <charset val="238"/>
    </font>
    <font>
      <b/>
      <sz val="10"/>
      <color rgb="FFFF0000"/>
      <name val="PKO Bank Polski"/>
      <family val="2"/>
      <charset val="238"/>
    </font>
    <font>
      <sz val="11"/>
      <color rgb="FFFF0000"/>
      <name val="PKO Bank Polski"/>
      <family val="2"/>
      <charset val="238"/>
    </font>
    <font>
      <b/>
      <sz val="11"/>
      <color rgb="FF00488C"/>
      <name val="PKO Bank Polski"/>
      <family val="2"/>
      <charset val="238"/>
    </font>
    <font>
      <sz val="9"/>
      <color theme="1"/>
      <name val="PKO Bank Polski"/>
      <family val="2"/>
      <charset val="238"/>
    </font>
    <font>
      <sz val="8"/>
      <color theme="1"/>
      <name val="PKO Bank Polski"/>
      <family val="2"/>
      <charset val="238"/>
    </font>
    <font>
      <b/>
      <sz val="8"/>
      <color theme="1"/>
      <name val="PKO Bank Polski"/>
      <family val="2"/>
      <charset val="238"/>
    </font>
    <font>
      <b/>
      <sz val="16"/>
      <color theme="0"/>
      <name val="PKO Bank Polski"/>
      <family val="2"/>
      <charset val="238"/>
    </font>
    <font>
      <sz val="8"/>
      <name val="PKO Bank Polski"/>
      <family val="2"/>
      <charset val="238"/>
    </font>
    <font>
      <sz val="10"/>
      <name val="PKO Bank Polski"/>
      <family val="2"/>
      <charset val="238"/>
    </font>
    <font>
      <sz val="11"/>
      <color rgb="FF00488C"/>
      <name val="PKO Bank Polski"/>
      <family val="2"/>
      <charset val="238"/>
    </font>
    <font>
      <b/>
      <sz val="8"/>
      <color rgb="FFFF0000"/>
      <name val="PKO Bank Polski"/>
      <family val="2"/>
      <charset val="238"/>
    </font>
    <font>
      <b/>
      <sz val="8"/>
      <name val="PKO Bank Polski"/>
      <family val="2"/>
      <charset val="238"/>
    </font>
    <font>
      <sz val="10"/>
      <color rgb="FFFF0000"/>
      <name val="PKO Bank Polski"/>
      <family val="2"/>
      <charset val="238"/>
    </font>
    <font>
      <b/>
      <sz val="10"/>
      <name val="PKO Bank Polski"/>
      <family val="2"/>
      <charset val="238"/>
    </font>
    <font>
      <b/>
      <sz val="12"/>
      <color theme="1"/>
      <name val="PKO Bank Polsk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488C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92">
    <xf numFmtId="0" fontId="0" fillId="0" borderId="0" xfId="0"/>
    <xf numFmtId="0" fontId="2" fillId="5" borderId="0" xfId="0" applyFont="1" applyFill="1"/>
    <xf numFmtId="0" fontId="7" fillId="5" borderId="0" xfId="0" applyFont="1" applyFill="1"/>
    <xf numFmtId="0" fontId="6" fillId="5" borderId="0" xfId="0" applyFont="1" applyFill="1"/>
    <xf numFmtId="0" fontId="4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2" fillId="5" borderId="0" xfId="0" applyFont="1" applyFill="1" applyBorder="1"/>
    <xf numFmtId="0" fontId="8" fillId="5" borderId="0" xfId="0" applyFont="1" applyFill="1" applyBorder="1"/>
    <xf numFmtId="9" fontId="2" fillId="5" borderId="0" xfId="1" applyFont="1" applyFill="1"/>
    <xf numFmtId="164" fontId="2" fillId="5" borderId="0" xfId="0" applyNumberFormat="1" applyFont="1" applyFill="1"/>
    <xf numFmtId="0" fontId="2" fillId="5" borderId="0" xfId="0" applyFont="1" applyFill="1" applyBorder="1" applyAlignment="1">
      <alignment horizontal="left"/>
    </xf>
    <xf numFmtId="0" fontId="16" fillId="5" borderId="0" xfId="0" applyFont="1" applyFill="1" applyBorder="1" applyAlignment="1">
      <alignment horizontal="left" vertical="top" wrapText="1"/>
    </xf>
    <xf numFmtId="0" fontId="20" fillId="5" borderId="0" xfId="0" applyFont="1" applyFill="1" applyBorder="1" applyAlignment="1">
      <alignment vertical="center" wrapText="1"/>
    </xf>
    <xf numFmtId="0" fontId="25" fillId="5" borderId="0" xfId="0" applyFont="1" applyFill="1" applyBorder="1" applyAlignment="1">
      <alignment horizontal="right" vertical="center" wrapText="1"/>
    </xf>
    <xf numFmtId="42" fontId="26" fillId="2" borderId="0" xfId="1" applyNumberFormat="1" applyFont="1" applyFill="1" applyBorder="1" applyAlignment="1">
      <alignment horizontal="right" vertical="center"/>
    </xf>
    <xf numFmtId="0" fontId="2" fillId="5" borderId="0" xfId="0" applyFont="1" applyFill="1" applyAlignment="1">
      <alignment vertical="top"/>
    </xf>
    <xf numFmtId="0" fontId="2" fillId="5" borderId="0" xfId="0" applyFont="1" applyFill="1" applyBorder="1" applyAlignment="1">
      <alignment vertical="top"/>
    </xf>
    <xf numFmtId="0" fontId="2" fillId="5" borderId="1" xfId="0" applyFont="1" applyFill="1" applyBorder="1" applyAlignment="1" applyProtection="1">
      <alignment horizontal="left"/>
      <protection hidden="1"/>
    </xf>
    <xf numFmtId="0" fontId="2" fillId="5" borderId="2" xfId="0" applyFont="1" applyFill="1" applyBorder="1" applyProtection="1">
      <protection hidden="1"/>
    </xf>
    <xf numFmtId="164" fontId="14" fillId="5" borderId="2" xfId="2" applyNumberFormat="1" applyFont="1" applyFill="1" applyBorder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 applyProtection="1">
      <alignment horizontal="center"/>
      <protection hidden="1"/>
    </xf>
    <xf numFmtId="0" fontId="2" fillId="5" borderId="3" xfId="0" applyFont="1" applyFill="1" applyBorder="1" applyProtection="1">
      <protection hidden="1"/>
    </xf>
    <xf numFmtId="0" fontId="2" fillId="5" borderId="0" xfId="0" applyFont="1" applyFill="1" applyBorder="1" applyProtection="1">
      <protection hidden="1"/>
    </xf>
    <xf numFmtId="0" fontId="10" fillId="8" borderId="0" xfId="3" applyFont="1" applyFill="1" applyBorder="1" applyAlignment="1" applyProtection="1">
      <alignment horizontal="center" vertical="center" wrapText="1"/>
      <protection hidden="1"/>
    </xf>
    <xf numFmtId="0" fontId="10" fillId="5" borderId="0" xfId="2" applyFont="1" applyFill="1" applyBorder="1" applyAlignment="1" applyProtection="1">
      <alignment horizontal="center" vertical="center" wrapText="1"/>
      <protection hidden="1"/>
    </xf>
    <xf numFmtId="0" fontId="10" fillId="5" borderId="0" xfId="3" applyFont="1" applyFill="1" applyBorder="1" applyAlignment="1" applyProtection="1">
      <alignment horizontal="center" vertical="center" wrapText="1"/>
      <protection hidden="1"/>
    </xf>
    <xf numFmtId="0" fontId="2" fillId="5" borderId="5" xfId="0" applyFont="1" applyFill="1" applyBorder="1" applyProtection="1">
      <protection hidden="1"/>
    </xf>
    <xf numFmtId="0" fontId="16" fillId="8" borderId="0" xfId="0" applyFont="1" applyFill="1" applyBorder="1" applyAlignment="1" applyProtection="1">
      <alignment horizontal="center" vertical="center" wrapText="1"/>
      <protection hidden="1"/>
    </xf>
    <xf numFmtId="0" fontId="16" fillId="5" borderId="0" xfId="2" applyFont="1" applyFill="1" applyBorder="1" applyAlignment="1" applyProtection="1">
      <alignment horizontal="center" vertical="center" wrapText="1"/>
      <protection hidden="1"/>
    </xf>
    <xf numFmtId="0" fontId="17" fillId="8" borderId="0" xfId="0" applyFont="1" applyFill="1" applyBorder="1" applyAlignment="1" applyProtection="1">
      <alignment horizontal="center" vertical="center" wrapText="1"/>
      <protection hidden="1"/>
    </xf>
    <xf numFmtId="0" fontId="17" fillId="5" borderId="0" xfId="0" applyFont="1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left"/>
      <protection hidden="1"/>
    </xf>
    <xf numFmtId="0" fontId="2" fillId="5" borderId="0" xfId="0" applyFont="1" applyFill="1" applyBorder="1" applyProtection="1">
      <protection locked="0" hidden="1"/>
    </xf>
    <xf numFmtId="14" fontId="11" fillId="6" borderId="0" xfId="0" applyNumberFormat="1" applyFont="1" applyFill="1" applyBorder="1" applyAlignment="1" applyProtection="1">
      <alignment horizontal="center" vertical="center" wrapText="1"/>
      <protection hidden="1"/>
    </xf>
    <xf numFmtId="14" fontId="11" fillId="5" borderId="0" xfId="0" applyNumberFormat="1" applyFont="1" applyFill="1" applyBorder="1" applyAlignment="1" applyProtection="1">
      <alignment horizontal="center" vertical="center" wrapText="1"/>
      <protection hidden="1"/>
    </xf>
    <xf numFmtId="0" fontId="16" fillId="5" borderId="0" xfId="0" applyFont="1" applyFill="1" applyBorder="1" applyAlignment="1" applyProtection="1">
      <alignment horizontal="center" vertical="top" wrapText="1"/>
      <protection hidden="1"/>
    </xf>
    <xf numFmtId="42" fontId="11" fillId="3" borderId="0" xfId="2" applyNumberFormat="1" applyFont="1" applyBorder="1" applyAlignment="1" applyProtection="1">
      <alignment horizontal="center" vertical="center"/>
      <protection hidden="1"/>
    </xf>
    <xf numFmtId="42" fontId="11" fillId="5" borderId="0" xfId="2" applyNumberFormat="1" applyFont="1" applyFill="1" applyBorder="1" applyAlignment="1" applyProtection="1">
      <alignment horizontal="center" vertical="center"/>
      <protection hidden="1"/>
    </xf>
    <xf numFmtId="42" fontId="11" fillId="6" borderId="0" xfId="1" applyNumberFormat="1" applyFont="1" applyFill="1" applyBorder="1" applyAlignment="1" applyProtection="1">
      <alignment horizontal="center" vertical="center"/>
      <protection hidden="1"/>
    </xf>
    <xf numFmtId="42" fontId="11" fillId="5" borderId="0" xfId="1" applyNumberFormat="1" applyFont="1" applyFill="1" applyBorder="1" applyAlignment="1" applyProtection="1">
      <alignment horizontal="center" vertical="center"/>
      <protection hidden="1"/>
    </xf>
    <xf numFmtId="0" fontId="23" fillId="5" borderId="0" xfId="0" applyFont="1" applyFill="1" applyBorder="1" applyAlignment="1" applyProtection="1">
      <alignment horizontal="center" vertical="top" wrapText="1"/>
      <protection hidden="1"/>
    </xf>
    <xf numFmtId="0" fontId="19" fillId="5" borderId="0" xfId="0" applyFont="1" applyFill="1" applyBorder="1" applyAlignment="1" applyProtection="1">
      <alignment horizontal="center" vertical="top" wrapText="1"/>
      <protection hidden="1"/>
    </xf>
    <xf numFmtId="9" fontId="12" fillId="6" borderId="0" xfId="1" applyNumberFormat="1" applyFont="1" applyFill="1" applyBorder="1" applyAlignment="1" applyProtection="1">
      <alignment horizontal="center" vertical="center"/>
      <protection hidden="1"/>
    </xf>
    <xf numFmtId="9" fontId="11" fillId="5" borderId="0" xfId="1" applyNumberFormat="1" applyFont="1" applyFill="1" applyBorder="1" applyAlignment="1" applyProtection="1">
      <alignment horizontal="center" vertical="center"/>
      <protection hidden="1"/>
    </xf>
    <xf numFmtId="0" fontId="11" fillId="5" borderId="4" xfId="0" applyFont="1" applyFill="1" applyBorder="1" applyAlignment="1" applyProtection="1">
      <alignment horizontal="right" vertical="center"/>
      <protection hidden="1"/>
    </xf>
    <xf numFmtId="0" fontId="11" fillId="5" borderId="0" xfId="0" applyFont="1" applyFill="1" applyBorder="1" applyAlignment="1" applyProtection="1">
      <alignment horizontal="right" vertical="center"/>
      <protection hidden="1"/>
    </xf>
    <xf numFmtId="0" fontId="2" fillId="5" borderId="0" xfId="0" applyFont="1" applyFill="1" applyProtection="1">
      <protection hidden="1"/>
    </xf>
    <xf numFmtId="164" fontId="15" fillId="5" borderId="0" xfId="2" applyNumberFormat="1" applyFont="1" applyFill="1" applyBorder="1" applyAlignment="1" applyProtection="1">
      <alignment horizontal="center" vertical="center" wrapText="1"/>
      <protection hidden="1"/>
    </xf>
    <xf numFmtId="164" fontId="16" fillId="5" borderId="0" xfId="1" applyNumberFormat="1" applyFont="1" applyFill="1" applyBorder="1" applyAlignment="1" applyProtection="1">
      <alignment horizontal="center" vertical="top" wrapText="1"/>
      <protection hidden="1"/>
    </xf>
    <xf numFmtId="0" fontId="2" fillId="5" borderId="4" xfId="0" applyFont="1" applyFill="1" applyBorder="1" applyAlignment="1" applyProtection="1">
      <alignment horizontal="right"/>
      <protection hidden="1"/>
    </xf>
    <xf numFmtId="0" fontId="2" fillId="5" borderId="0" xfId="0" applyFont="1" applyFill="1" applyBorder="1" applyAlignment="1" applyProtection="1">
      <alignment horizontal="right"/>
      <protection hidden="1"/>
    </xf>
    <xf numFmtId="0" fontId="11" fillId="5" borderId="0" xfId="0" applyFont="1" applyFill="1" applyBorder="1" applyProtection="1">
      <protection hidden="1"/>
    </xf>
    <xf numFmtId="44" fontId="24" fillId="6" borderId="0" xfId="1" applyNumberFormat="1" applyFont="1" applyFill="1" applyBorder="1" applyAlignment="1" applyProtection="1">
      <alignment horizontal="center" vertical="center"/>
      <protection hidden="1"/>
    </xf>
    <xf numFmtId="44" fontId="24" fillId="5" borderId="0" xfId="1" applyNumberFormat="1" applyFont="1" applyFill="1" applyBorder="1" applyAlignment="1" applyProtection="1">
      <alignment horizontal="center" vertical="center"/>
      <protection hidden="1"/>
    </xf>
    <xf numFmtId="0" fontId="2" fillId="5" borderId="7" xfId="0" applyFont="1" applyFill="1" applyBorder="1" applyProtection="1">
      <protection hidden="1"/>
    </xf>
    <xf numFmtId="0" fontId="23" fillId="5" borderId="7" xfId="0" applyFont="1" applyFill="1" applyBorder="1" applyAlignment="1" applyProtection="1">
      <alignment horizontal="center" vertical="top" wrapText="1"/>
      <protection hidden="1"/>
    </xf>
    <xf numFmtId="0" fontId="19" fillId="5" borderId="7" xfId="0" applyFont="1" applyFill="1" applyBorder="1" applyAlignment="1" applyProtection="1">
      <alignment horizontal="center" vertical="top" wrapText="1"/>
      <protection hidden="1"/>
    </xf>
    <xf numFmtId="0" fontId="2" fillId="5" borderId="8" xfId="0" applyFont="1" applyFill="1" applyBorder="1" applyProtection="1"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1" xfId="0" applyFont="1" applyFill="1" applyBorder="1" applyProtection="1">
      <protection hidden="1"/>
    </xf>
    <xf numFmtId="0" fontId="2" fillId="5" borderId="4" xfId="0" applyFont="1" applyFill="1" applyBorder="1" applyProtection="1">
      <protection hidden="1"/>
    </xf>
    <xf numFmtId="0" fontId="6" fillId="5" borderId="0" xfId="0" applyFont="1" applyFill="1" applyProtection="1">
      <protection hidden="1"/>
    </xf>
    <xf numFmtId="42" fontId="21" fillId="3" borderId="0" xfId="2" applyNumberFormat="1" applyFont="1" applyBorder="1" applyAlignment="1" applyProtection="1">
      <alignment horizontal="center" vertical="center"/>
      <protection hidden="1"/>
    </xf>
    <xf numFmtId="42" fontId="2" fillId="5" borderId="0" xfId="2" applyNumberFormat="1" applyFont="1" applyFill="1" applyBorder="1" applyAlignment="1" applyProtection="1">
      <alignment horizontal="center" vertical="center"/>
      <protection hidden="1"/>
    </xf>
    <xf numFmtId="44" fontId="13" fillId="10" borderId="0" xfId="1" applyNumberFormat="1" applyFont="1" applyFill="1" applyBorder="1" applyAlignment="1" applyProtection="1">
      <alignment horizontal="center" vertical="center"/>
      <protection hidden="1"/>
    </xf>
    <xf numFmtId="44" fontId="13" fillId="5" borderId="0" xfId="1" applyNumberFormat="1" applyFont="1" applyFill="1" applyBorder="1" applyAlignment="1" applyProtection="1">
      <alignment horizontal="center" vertical="center"/>
      <protection hidden="1"/>
    </xf>
    <xf numFmtId="0" fontId="11" fillId="5" borderId="4" xfId="0" applyFont="1" applyFill="1" applyBorder="1" applyAlignment="1" applyProtection="1">
      <alignment horizontal="right" vertical="center" wrapText="1"/>
      <protection hidden="1"/>
    </xf>
    <xf numFmtId="0" fontId="11" fillId="5" borderId="0" xfId="0" applyFont="1" applyFill="1" applyBorder="1" applyAlignment="1" applyProtection="1">
      <alignment horizontal="right" vertical="center" wrapText="1"/>
      <protection hidden="1"/>
    </xf>
    <xf numFmtId="42" fontId="18" fillId="9" borderId="0" xfId="1" applyNumberFormat="1" applyFont="1" applyFill="1" applyBorder="1" applyAlignment="1" applyProtection="1">
      <alignment horizontal="right" vertical="center" wrapText="1"/>
      <protection hidden="1"/>
    </xf>
    <xf numFmtId="42" fontId="18" fillId="5" borderId="0" xfId="1" applyNumberFormat="1" applyFont="1" applyFill="1" applyBorder="1" applyAlignment="1" applyProtection="1">
      <alignment horizontal="right" vertical="center" wrapText="1"/>
      <protection hidden="1"/>
    </xf>
    <xf numFmtId="42" fontId="18" fillId="7" borderId="0" xfId="1" applyNumberFormat="1" applyFont="1" applyFill="1" applyBorder="1" applyAlignment="1" applyProtection="1">
      <alignment horizontal="right" vertical="center"/>
      <protection hidden="1"/>
    </xf>
    <xf numFmtId="42" fontId="18" fillId="5" borderId="0" xfId="1" applyNumberFormat="1" applyFont="1" applyFill="1" applyBorder="1" applyAlignment="1" applyProtection="1">
      <alignment horizontal="right" vertical="center"/>
      <protection hidden="1"/>
    </xf>
    <xf numFmtId="0" fontId="2" fillId="5" borderId="6" xfId="0" applyFont="1" applyFill="1" applyBorder="1" applyProtection="1">
      <protection hidden="1"/>
    </xf>
    <xf numFmtId="0" fontId="11" fillId="5" borderId="4" xfId="0" applyFont="1" applyFill="1" applyBorder="1" applyAlignment="1" applyProtection="1">
      <alignment horizontal="right" vertical="center" wrapText="1"/>
      <protection hidden="1"/>
    </xf>
    <xf numFmtId="0" fontId="11" fillId="5" borderId="0" xfId="0" applyFont="1" applyFill="1" applyBorder="1" applyAlignment="1" applyProtection="1">
      <alignment horizontal="right" vertical="center" wrapText="1"/>
      <protection hidden="1"/>
    </xf>
    <xf numFmtId="0" fontId="16" fillId="5" borderId="0" xfId="0" applyFont="1" applyFill="1" applyBorder="1" applyAlignment="1" applyProtection="1">
      <alignment horizontal="left" vertical="top" wrapText="1"/>
      <protection hidden="1"/>
    </xf>
    <xf numFmtId="0" fontId="6" fillId="5" borderId="2" xfId="0" applyFont="1" applyFill="1" applyBorder="1" applyAlignment="1" applyProtection="1">
      <alignment horizontal="center"/>
      <protection hidden="1"/>
    </xf>
    <xf numFmtId="0" fontId="16" fillId="5" borderId="7" xfId="0" applyFont="1" applyFill="1" applyBorder="1" applyAlignment="1" applyProtection="1">
      <alignment horizontal="center" vertical="top" wrapText="1"/>
      <protection hidden="1"/>
    </xf>
    <xf numFmtId="0" fontId="3" fillId="5" borderId="4" xfId="0" applyFont="1" applyFill="1" applyBorder="1" applyAlignment="1" applyProtection="1">
      <alignment horizontal="right" vertical="center" wrapText="1"/>
      <protection hidden="1"/>
    </xf>
    <xf numFmtId="0" fontId="3" fillId="5" borderId="0" xfId="0" applyFont="1" applyFill="1" applyBorder="1" applyAlignment="1" applyProtection="1">
      <alignment horizontal="right" vertical="center" wrapText="1"/>
      <protection hidden="1"/>
    </xf>
    <xf numFmtId="0" fontId="17" fillId="5" borderId="6" xfId="0" applyFont="1" applyFill="1" applyBorder="1" applyAlignment="1" applyProtection="1">
      <alignment horizontal="right" vertical="center" wrapText="1"/>
      <protection hidden="1"/>
    </xf>
    <xf numFmtId="0" fontId="17" fillId="5" borderId="7" xfId="0" applyFont="1" applyFill="1" applyBorder="1" applyAlignment="1" applyProtection="1">
      <alignment horizontal="right" vertical="center" wrapText="1"/>
      <protection hidden="1"/>
    </xf>
    <xf numFmtId="0" fontId="9" fillId="7" borderId="0" xfId="0" applyFont="1" applyFill="1" applyBorder="1" applyAlignment="1">
      <alignment horizontal="center" vertical="center" wrapText="1"/>
    </xf>
    <xf numFmtId="42" fontId="12" fillId="5" borderId="0" xfId="1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 applyProtection="1">
      <alignment horizontal="center" vertical="top" wrapText="1"/>
      <protection hidden="1"/>
    </xf>
    <xf numFmtId="0" fontId="25" fillId="5" borderId="0" xfId="0" applyFont="1" applyFill="1" applyBorder="1" applyAlignment="1">
      <alignment horizontal="right" vertical="center" wrapText="1"/>
    </xf>
    <xf numFmtId="0" fontId="2" fillId="5" borderId="4" xfId="0" applyFont="1" applyFill="1" applyBorder="1" applyAlignment="1" applyProtection="1">
      <alignment horizontal="center"/>
      <protection hidden="1"/>
    </xf>
    <xf numFmtId="0" fontId="2" fillId="5" borderId="0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left" vertical="center" wrapText="1"/>
      <protection hidden="1"/>
    </xf>
    <xf numFmtId="0" fontId="3" fillId="5" borderId="0" xfId="0" applyFont="1" applyFill="1" applyBorder="1" applyAlignment="1" applyProtection="1">
      <alignment horizontal="left" vertical="center" wrapText="1"/>
      <protection hidden="1"/>
    </xf>
    <xf numFmtId="0" fontId="20" fillId="5" borderId="4" xfId="0" applyFont="1" applyFill="1" applyBorder="1" applyAlignment="1" applyProtection="1">
      <alignment horizontal="right" vertical="center" wrapText="1"/>
      <protection hidden="1"/>
    </xf>
    <xf numFmtId="0" fontId="20" fillId="5" borderId="0" xfId="0" applyFont="1" applyFill="1" applyBorder="1" applyAlignment="1" applyProtection="1">
      <alignment horizontal="right" vertical="center" wrapText="1"/>
      <protection hidden="1"/>
    </xf>
  </cellXfs>
  <cellStyles count="4">
    <cellStyle name="20% — akcent 1" xfId="2" builtinId="30"/>
    <cellStyle name="40% — akcent 1" xfId="3" builtinId="31"/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004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233197</xdr:colOff>
      <xdr:row>3</xdr:row>
      <xdr:rowOff>95250</xdr:rowOff>
    </xdr:from>
    <xdr:to>
      <xdr:col>3</xdr:col>
      <xdr:colOff>371475</xdr:colOff>
      <xdr:row>8</xdr:row>
      <xdr:rowOff>52091</xdr:rowOff>
    </xdr:to>
    <xdr:pic>
      <xdr:nvPicPr>
        <xdr:cNvPr id="3" name="Obraz 2" descr="https://www.pkobp.pl/media_files/51c6cc42-a8e3-4941-a1ad-20ea98f7d11f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47" y="666750"/>
          <a:ext cx="1957553" cy="1595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1952625</xdr:colOff>
      <xdr:row>0</xdr:row>
      <xdr:rowOff>133350</xdr:rowOff>
    </xdr:from>
    <xdr:to>
      <xdr:col>13</xdr:col>
      <xdr:colOff>288290</xdr:colOff>
      <xdr:row>6</xdr:row>
      <xdr:rowOff>107315</xdr:rowOff>
    </xdr:to>
    <xdr:pic>
      <xdr:nvPicPr>
        <xdr:cNvPr id="5" name="Obraz 4" descr="C:\Users\N1408714\Desktop\PKO BH LOGO RGB-01 (3)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33350"/>
          <a:ext cx="3269615" cy="14408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BO241"/>
  <sheetViews>
    <sheetView tabSelected="1" zoomScaleNormal="100" workbookViewId="0">
      <selection activeCell="P25" sqref="P25"/>
    </sheetView>
  </sheetViews>
  <sheetFormatPr defaultColWidth="9.1796875" defaultRowHeight="14.5" x14ac:dyDescent="0.35"/>
  <cols>
    <col min="1" max="2" width="3" style="1" customWidth="1"/>
    <col min="3" max="3" width="27.26953125" style="1" customWidth="1"/>
    <col min="4" max="4" width="7" style="1" customWidth="1"/>
    <col min="5" max="5" width="1.7265625" style="1" customWidth="1"/>
    <col min="6" max="6" width="30.7265625" style="1" customWidth="1"/>
    <col min="7" max="7" width="1.7265625" style="1" customWidth="1"/>
    <col min="8" max="8" width="29.7265625" style="1" customWidth="1"/>
    <col min="9" max="9" width="1.7265625" style="1" customWidth="1"/>
    <col min="10" max="10" width="33.1796875" style="1" customWidth="1"/>
    <col min="11" max="12" width="3" style="1" customWidth="1"/>
    <col min="13" max="13" width="3.453125" style="1" customWidth="1"/>
    <col min="14" max="17" width="9.1796875" style="1"/>
    <col min="18" max="18" width="74.26953125" style="1" customWidth="1"/>
    <col min="19" max="16384" width="9.1796875" style="1"/>
  </cols>
  <sheetData>
    <row r="4" spans="2:67" ht="15.75" customHeight="1" x14ac:dyDescent="0.35">
      <c r="B4" s="6"/>
      <c r="C4" s="6"/>
      <c r="D4" s="6"/>
      <c r="E4" s="6"/>
      <c r="F4" s="6"/>
      <c r="G4" s="6"/>
      <c r="H4" s="6"/>
      <c r="I4" s="6"/>
      <c r="J4" s="6"/>
      <c r="K4" s="6"/>
      <c r="BE4" s="3" t="s">
        <v>6</v>
      </c>
    </row>
    <row r="5" spans="2:67" ht="26.25" customHeight="1" x14ac:dyDescent="0.5">
      <c r="B5" s="6"/>
      <c r="C5" s="6"/>
      <c r="D5" s="6"/>
      <c r="E5" s="6"/>
      <c r="F5" s="7" t="s">
        <v>14</v>
      </c>
      <c r="G5" s="7"/>
      <c r="H5" s="6"/>
      <c r="I5" s="6"/>
      <c r="J5" s="6"/>
      <c r="K5" s="6"/>
      <c r="BE5" s="4" t="s">
        <v>7</v>
      </c>
    </row>
    <row r="6" spans="2:67" ht="28.5" customHeight="1" x14ac:dyDescent="0.5">
      <c r="B6" s="6"/>
      <c r="C6" s="6"/>
      <c r="D6" s="6"/>
      <c r="E6" s="6"/>
      <c r="F6" s="7" t="s">
        <v>15</v>
      </c>
      <c r="G6" s="7"/>
      <c r="H6" s="6"/>
      <c r="I6" s="6"/>
      <c r="J6" s="6"/>
      <c r="K6" s="6"/>
      <c r="BE6" s="5" t="s">
        <v>8</v>
      </c>
    </row>
    <row r="7" spans="2:67" ht="15.75" customHeight="1" x14ac:dyDescent="0.35">
      <c r="B7" s="6"/>
      <c r="C7" s="6"/>
      <c r="D7" s="6"/>
      <c r="E7" s="6"/>
      <c r="F7" s="6"/>
      <c r="G7" s="6"/>
      <c r="H7" s="6"/>
      <c r="I7" s="6"/>
      <c r="J7" s="6"/>
      <c r="K7" s="6"/>
      <c r="BE7" s="5" t="s">
        <v>9</v>
      </c>
    </row>
    <row r="8" spans="2:67" ht="42.75" customHeight="1" x14ac:dyDescent="0.35">
      <c r="B8" s="6"/>
      <c r="C8" s="6"/>
      <c r="D8" s="6"/>
      <c r="E8" s="6"/>
      <c r="F8" s="82" t="s">
        <v>28</v>
      </c>
      <c r="G8" s="82"/>
      <c r="H8" s="82"/>
      <c r="I8" s="82"/>
      <c r="J8" s="82"/>
      <c r="K8" s="6"/>
      <c r="BE8" s="5"/>
      <c r="BO8" s="3"/>
    </row>
    <row r="9" spans="2:67" ht="15.75" customHeight="1" x14ac:dyDescent="0.35">
      <c r="B9" s="6"/>
      <c r="C9" s="6"/>
      <c r="D9" s="6"/>
      <c r="E9" s="6"/>
      <c r="F9" s="83"/>
      <c r="G9" s="83"/>
      <c r="H9" s="83"/>
      <c r="I9" s="83"/>
      <c r="J9" s="83"/>
      <c r="K9" s="6"/>
      <c r="BE9" s="5"/>
      <c r="BO9" s="3"/>
    </row>
    <row r="10" spans="2:67" ht="26.15" customHeight="1" x14ac:dyDescent="0.35">
      <c r="B10" s="6"/>
      <c r="C10" s="85" t="s">
        <v>29</v>
      </c>
      <c r="D10" s="85"/>
      <c r="E10" s="6"/>
      <c r="F10" s="14">
        <v>400000</v>
      </c>
      <c r="G10" s="16" t="s">
        <v>38</v>
      </c>
      <c r="H10" s="13" t="s">
        <v>30</v>
      </c>
      <c r="I10" s="12"/>
      <c r="J10" s="14">
        <v>300000</v>
      </c>
      <c r="K10" s="15" t="s">
        <v>38</v>
      </c>
      <c r="BE10" s="5"/>
      <c r="BO10" s="3"/>
    </row>
    <row r="11" spans="2:67" x14ac:dyDescent="0.35">
      <c r="B11" s="6"/>
      <c r="C11" s="10"/>
      <c r="D11" s="6"/>
      <c r="E11" s="6"/>
      <c r="F11" s="6"/>
      <c r="G11" s="6"/>
      <c r="H11" s="6"/>
      <c r="I11" s="6"/>
      <c r="J11" s="6"/>
      <c r="K11" s="6"/>
      <c r="BE11" s="5"/>
      <c r="BO11" s="3"/>
    </row>
    <row r="12" spans="2:67" ht="36.75" customHeight="1" x14ac:dyDescent="0.35">
      <c r="B12" s="6"/>
      <c r="C12" s="17"/>
      <c r="D12" s="18"/>
      <c r="E12" s="18"/>
      <c r="F12" s="19" t="s">
        <v>21</v>
      </c>
      <c r="G12" s="18"/>
      <c r="H12" s="20"/>
      <c r="I12" s="18"/>
      <c r="J12" s="20"/>
      <c r="K12" s="21"/>
      <c r="BE12" s="5"/>
      <c r="BO12" s="3"/>
    </row>
    <row r="13" spans="2:67" x14ac:dyDescent="0.35">
      <c r="B13" s="6"/>
      <c r="C13" s="86" t="s">
        <v>24</v>
      </c>
      <c r="D13" s="87"/>
      <c r="E13" s="22"/>
      <c r="F13" s="23" t="s">
        <v>0</v>
      </c>
      <c r="G13" s="24"/>
      <c r="H13" s="23" t="s">
        <v>1</v>
      </c>
      <c r="I13" s="25"/>
      <c r="J13" s="23" t="s">
        <v>2</v>
      </c>
      <c r="K13" s="26"/>
      <c r="BO13" s="4"/>
    </row>
    <row r="14" spans="2:67" ht="27" customHeight="1" x14ac:dyDescent="0.35">
      <c r="B14" s="6"/>
      <c r="C14" s="88"/>
      <c r="D14" s="89"/>
      <c r="E14" s="22"/>
      <c r="F14" s="27" t="s">
        <v>23</v>
      </c>
      <c r="G14" s="28"/>
      <c r="H14" s="29" t="s">
        <v>36</v>
      </c>
      <c r="I14" s="30"/>
      <c r="J14" s="29" t="s">
        <v>37</v>
      </c>
      <c r="K14" s="26"/>
      <c r="BO14" s="5"/>
    </row>
    <row r="15" spans="2:67" ht="5.15" customHeight="1" x14ac:dyDescent="0.35">
      <c r="B15" s="6"/>
      <c r="C15" s="31"/>
      <c r="D15" s="22"/>
      <c r="E15" s="32"/>
      <c r="F15" s="22"/>
      <c r="G15" s="22"/>
      <c r="H15" s="22"/>
      <c r="I15" s="22"/>
      <c r="J15" s="22"/>
      <c r="K15" s="26"/>
      <c r="BO15" s="5"/>
    </row>
    <row r="16" spans="2:67" ht="24.75" customHeight="1" x14ac:dyDescent="0.35">
      <c r="B16" s="6"/>
      <c r="C16" s="73" t="s">
        <v>26</v>
      </c>
      <c r="D16" s="74"/>
      <c r="E16" s="22"/>
      <c r="F16" s="33">
        <f ca="1">TODAY()</f>
        <v>45982</v>
      </c>
      <c r="G16" s="34"/>
      <c r="H16" s="33">
        <f ca="1">F16+365</f>
        <v>46347</v>
      </c>
      <c r="I16" s="34"/>
      <c r="J16" s="33">
        <f ca="1">F16+547</f>
        <v>46529</v>
      </c>
      <c r="K16" s="26"/>
      <c r="BO16" s="5"/>
    </row>
    <row r="17" spans="2:67" ht="19.5" customHeight="1" x14ac:dyDescent="0.35">
      <c r="B17" s="6"/>
      <c r="C17" s="31"/>
      <c r="D17" s="22"/>
      <c r="E17" s="22"/>
      <c r="F17" s="35" t="s">
        <v>31</v>
      </c>
      <c r="G17" s="35"/>
      <c r="H17" s="35" t="s">
        <v>32</v>
      </c>
      <c r="I17" s="35"/>
      <c r="J17" s="35" t="s">
        <v>33</v>
      </c>
      <c r="K17" s="26"/>
      <c r="BO17" s="5"/>
    </row>
    <row r="18" spans="2:67" ht="24.75" customHeight="1" x14ac:dyDescent="0.35">
      <c r="B18" s="6"/>
      <c r="C18" s="90" t="s">
        <v>22</v>
      </c>
      <c r="D18" s="91"/>
      <c r="E18" s="22"/>
      <c r="F18" s="36">
        <f>J10</f>
        <v>300000</v>
      </c>
      <c r="G18" s="37"/>
      <c r="H18" s="38">
        <f ca="1">$F$18*10%*($H$16-$F$16)/365+$F$18</f>
        <v>330000</v>
      </c>
      <c r="I18" s="39"/>
      <c r="J18" s="38">
        <f ca="1">$F$18*10%*($J$16-$F$16)/365+$F$18</f>
        <v>344958.90410958906</v>
      </c>
      <c r="K18" s="26"/>
    </row>
    <row r="19" spans="2:67" ht="19.5" customHeight="1" x14ac:dyDescent="0.35">
      <c r="B19" s="6"/>
      <c r="C19" s="31"/>
      <c r="D19" s="22"/>
      <c r="E19" s="22"/>
      <c r="F19" s="40"/>
      <c r="G19" s="41"/>
      <c r="H19" s="84" t="s">
        <v>25</v>
      </c>
      <c r="I19" s="84"/>
      <c r="J19" s="84"/>
      <c r="K19" s="26"/>
    </row>
    <row r="20" spans="2:67" ht="24.75" customHeight="1" x14ac:dyDescent="0.35">
      <c r="B20" s="6"/>
      <c r="C20" s="73" t="s">
        <v>20</v>
      </c>
      <c r="D20" s="74"/>
      <c r="E20" s="22"/>
      <c r="F20" s="36" t="s">
        <v>17</v>
      </c>
      <c r="G20" s="37"/>
      <c r="H20" s="42">
        <v>0.25</v>
      </c>
      <c r="I20" s="43"/>
      <c r="J20" s="42">
        <v>0.33</v>
      </c>
      <c r="K20" s="26"/>
    </row>
    <row r="21" spans="2:67" ht="30" customHeight="1" x14ac:dyDescent="0.35">
      <c r="B21" s="6"/>
      <c r="C21" s="44"/>
      <c r="D21" s="45"/>
      <c r="E21" s="22"/>
      <c r="F21" s="46"/>
      <c r="G21" s="47"/>
      <c r="H21" s="48" t="s">
        <v>34</v>
      </c>
      <c r="I21" s="48"/>
      <c r="J21" s="48" t="s">
        <v>35</v>
      </c>
      <c r="K21" s="26"/>
      <c r="M21" s="8"/>
    </row>
    <row r="22" spans="2:67" ht="24.75" customHeight="1" x14ac:dyDescent="0.35">
      <c r="B22" s="6"/>
      <c r="C22" s="73" t="s">
        <v>3</v>
      </c>
      <c r="D22" s="74"/>
      <c r="E22" s="22"/>
      <c r="F22" s="36">
        <f>F10</f>
        <v>400000</v>
      </c>
      <c r="G22" s="37"/>
      <c r="H22" s="38">
        <f>F10*(1-H20)</f>
        <v>300000</v>
      </c>
      <c r="I22" s="39"/>
      <c r="J22" s="38">
        <f>F10*(1-J20)</f>
        <v>268000</v>
      </c>
      <c r="K22" s="26"/>
      <c r="M22" s="9"/>
    </row>
    <row r="23" spans="2:67" ht="2.25" customHeight="1" x14ac:dyDescent="0.35">
      <c r="B23" s="6"/>
      <c r="C23" s="49"/>
      <c r="D23" s="50"/>
      <c r="E23" s="22"/>
      <c r="F23" s="51"/>
      <c r="G23" s="51"/>
      <c r="H23" s="51"/>
      <c r="I23" s="51"/>
      <c r="J23" s="51"/>
      <c r="K23" s="26"/>
      <c r="M23" s="9"/>
    </row>
    <row r="24" spans="2:67" ht="24.75" customHeight="1" x14ac:dyDescent="0.35">
      <c r="B24" s="6"/>
      <c r="C24" s="73" t="s">
        <v>4</v>
      </c>
      <c r="D24" s="74"/>
      <c r="E24" s="22"/>
      <c r="F24" s="36" t="s">
        <v>17</v>
      </c>
      <c r="G24" s="37"/>
      <c r="H24" s="52">
        <f>IF((0.1*H22)&lt;50000,0.1*H22,50000)+3000</f>
        <v>33000</v>
      </c>
      <c r="I24" s="53"/>
      <c r="J24" s="52">
        <f>IF((0.1*J22)&lt;50000,0.1*J22,50000)+3000</f>
        <v>29800</v>
      </c>
      <c r="K24" s="26"/>
    </row>
    <row r="25" spans="2:67" ht="36.75" customHeight="1" x14ac:dyDescent="0.35">
      <c r="B25" s="6"/>
      <c r="C25" s="80"/>
      <c r="D25" s="81"/>
      <c r="E25" s="54"/>
      <c r="F25" s="55" t="s">
        <v>41</v>
      </c>
      <c r="G25" s="56"/>
      <c r="H25" s="77" t="s">
        <v>39</v>
      </c>
      <c r="I25" s="77"/>
      <c r="J25" s="77"/>
      <c r="K25" s="57"/>
    </row>
    <row r="26" spans="2:67" x14ac:dyDescent="0.35">
      <c r="B26" s="6"/>
      <c r="C26" s="58"/>
      <c r="D26" s="22"/>
      <c r="E26" s="22"/>
      <c r="F26" s="22"/>
      <c r="G26" s="22"/>
      <c r="H26" s="22"/>
      <c r="I26" s="22"/>
      <c r="J26" s="22"/>
      <c r="K26" s="22"/>
    </row>
    <row r="27" spans="2:67" ht="6.75" customHeight="1" x14ac:dyDescent="0.35">
      <c r="B27" s="6"/>
      <c r="C27" s="59"/>
      <c r="D27" s="18"/>
      <c r="E27" s="18"/>
      <c r="F27" s="76"/>
      <c r="G27" s="76"/>
      <c r="H27" s="76"/>
      <c r="I27" s="76"/>
      <c r="J27" s="76"/>
      <c r="K27" s="21"/>
    </row>
    <row r="28" spans="2:67" x14ac:dyDescent="0.35">
      <c r="B28" s="6"/>
      <c r="C28" s="60"/>
      <c r="D28" s="22"/>
      <c r="E28" s="46"/>
      <c r="F28" s="46"/>
      <c r="G28" s="46"/>
      <c r="H28" s="61" t="s">
        <v>19</v>
      </c>
      <c r="I28" s="46"/>
      <c r="J28" s="46"/>
      <c r="K28" s="26"/>
    </row>
    <row r="29" spans="2:67" ht="8.25" customHeight="1" x14ac:dyDescent="0.35">
      <c r="B29" s="6"/>
      <c r="C29" s="31"/>
      <c r="D29" s="22"/>
      <c r="E29" s="22"/>
      <c r="F29" s="22"/>
      <c r="G29" s="22"/>
      <c r="H29" s="22"/>
      <c r="I29" s="22"/>
      <c r="J29" s="22"/>
      <c r="K29" s="26"/>
    </row>
    <row r="30" spans="2:67" ht="26.15" customHeight="1" x14ac:dyDescent="0.35">
      <c r="B30" s="6"/>
      <c r="C30" s="73" t="s">
        <v>27</v>
      </c>
      <c r="D30" s="74"/>
      <c r="E30" s="22"/>
      <c r="F30" s="62">
        <f>IF(F22&gt;F18,F18,F22)</f>
        <v>300000</v>
      </c>
      <c r="G30" s="63"/>
      <c r="H30" s="64">
        <f ca="1">IF((H22-H24)&gt;H18,H18,H22-H24)</f>
        <v>267000</v>
      </c>
      <c r="I30" s="65"/>
      <c r="J30" s="64">
        <f ca="1">IF((J22-J24)&gt;J18,J18,J22-J24)</f>
        <v>238200</v>
      </c>
      <c r="K30" s="26"/>
    </row>
    <row r="31" spans="2:67" ht="2.25" customHeight="1" x14ac:dyDescent="0.35">
      <c r="B31" s="6"/>
      <c r="C31" s="66"/>
      <c r="D31" s="67"/>
      <c r="E31" s="22"/>
      <c r="F31" s="46"/>
      <c r="G31" s="46"/>
      <c r="H31" s="46"/>
      <c r="I31" s="46"/>
      <c r="J31" s="46"/>
      <c r="K31" s="26"/>
    </row>
    <row r="32" spans="2:67" ht="26.15" customHeight="1" x14ac:dyDescent="0.35">
      <c r="B32" s="6"/>
      <c r="C32" s="73" t="s">
        <v>16</v>
      </c>
      <c r="D32" s="74"/>
      <c r="E32" s="22"/>
      <c r="F32" s="62">
        <f>F18-F30</f>
        <v>0</v>
      </c>
      <c r="G32" s="63"/>
      <c r="H32" s="64">
        <f ca="1">H18-H30</f>
        <v>63000</v>
      </c>
      <c r="I32" s="65"/>
      <c r="J32" s="64">
        <f ca="1">J18-J30</f>
        <v>106758.90410958906</v>
      </c>
      <c r="K32" s="26"/>
    </row>
    <row r="33" spans="2:11" ht="2.25" customHeight="1" x14ac:dyDescent="0.35">
      <c r="B33" s="6"/>
      <c r="C33" s="66"/>
      <c r="D33" s="67"/>
      <c r="E33" s="22"/>
      <c r="F33" s="46"/>
      <c r="G33" s="46"/>
      <c r="H33" s="46"/>
      <c r="I33" s="46"/>
      <c r="J33" s="46"/>
      <c r="K33" s="26"/>
    </row>
    <row r="34" spans="2:11" ht="26.15" customHeight="1" x14ac:dyDescent="0.35">
      <c r="B34" s="6"/>
      <c r="C34" s="78" t="s">
        <v>18</v>
      </c>
      <c r="D34" s="79"/>
      <c r="E34" s="22"/>
      <c r="F34" s="68">
        <f>F22-F30</f>
        <v>100000</v>
      </c>
      <c r="G34" s="69"/>
      <c r="H34" s="70">
        <f ca="1">H22-H24-H30</f>
        <v>0</v>
      </c>
      <c r="I34" s="71"/>
      <c r="J34" s="70">
        <f ca="1">J22-J24-J30</f>
        <v>0</v>
      </c>
      <c r="K34" s="26"/>
    </row>
    <row r="35" spans="2:11" ht="9" customHeight="1" x14ac:dyDescent="0.35">
      <c r="B35" s="6"/>
      <c r="C35" s="72"/>
      <c r="D35" s="54"/>
      <c r="E35" s="54"/>
      <c r="F35" s="54"/>
      <c r="G35" s="54"/>
      <c r="H35" s="54"/>
      <c r="I35" s="54"/>
      <c r="J35" s="54"/>
      <c r="K35" s="57"/>
    </row>
    <row r="36" spans="2:11" x14ac:dyDescent="0.35">
      <c r="C36" s="46"/>
      <c r="D36" s="46"/>
      <c r="E36" s="46"/>
      <c r="F36" s="46"/>
      <c r="G36" s="46"/>
      <c r="H36" s="46"/>
      <c r="I36" s="46"/>
      <c r="J36" s="46"/>
      <c r="K36" s="46"/>
    </row>
    <row r="37" spans="2:11" ht="15" customHeight="1" x14ac:dyDescent="0.35">
      <c r="C37" s="75" t="s">
        <v>40</v>
      </c>
      <c r="D37" s="75"/>
      <c r="E37" s="75"/>
      <c r="F37" s="75"/>
      <c r="G37" s="75"/>
      <c r="H37" s="75"/>
      <c r="I37" s="75"/>
      <c r="J37" s="75"/>
      <c r="K37" s="75"/>
    </row>
    <row r="38" spans="2:11" x14ac:dyDescent="0.35">
      <c r="C38" s="75"/>
      <c r="D38" s="75"/>
      <c r="E38" s="75"/>
      <c r="F38" s="75"/>
      <c r="G38" s="75"/>
      <c r="H38" s="75"/>
      <c r="I38" s="75"/>
      <c r="J38" s="75"/>
      <c r="K38" s="75"/>
    </row>
    <row r="39" spans="2:11" x14ac:dyDescent="0.35">
      <c r="C39" s="75"/>
      <c r="D39" s="75"/>
      <c r="E39" s="75"/>
      <c r="F39" s="75"/>
      <c r="G39" s="75"/>
      <c r="H39" s="75"/>
      <c r="I39" s="75"/>
      <c r="J39" s="75"/>
      <c r="K39" s="75"/>
    </row>
    <row r="40" spans="2:11" x14ac:dyDescent="0.35">
      <c r="C40" s="75"/>
      <c r="D40" s="75"/>
      <c r="E40" s="75"/>
      <c r="F40" s="75"/>
      <c r="G40" s="75"/>
      <c r="H40" s="75"/>
      <c r="I40" s="75"/>
      <c r="J40" s="75"/>
      <c r="K40" s="75"/>
    </row>
    <row r="41" spans="2:11" x14ac:dyDescent="0.35">
      <c r="C41" s="11"/>
      <c r="D41" s="11"/>
      <c r="E41" s="11"/>
      <c r="F41" s="11"/>
      <c r="G41" s="11"/>
      <c r="H41" s="11"/>
      <c r="I41" s="11"/>
      <c r="J41" s="11"/>
    </row>
    <row r="232" spans="16:16" ht="17" x14ac:dyDescent="0.4">
      <c r="P232" s="2" t="s">
        <v>5</v>
      </c>
    </row>
    <row r="233" spans="16:16" x14ac:dyDescent="0.35">
      <c r="P233" s="3"/>
    </row>
    <row r="234" spans="16:16" x14ac:dyDescent="0.35">
      <c r="P234" s="3" t="s">
        <v>6</v>
      </c>
    </row>
    <row r="235" spans="16:16" x14ac:dyDescent="0.35">
      <c r="P235" s="4" t="s">
        <v>7</v>
      </c>
    </row>
    <row r="236" spans="16:16" x14ac:dyDescent="0.35">
      <c r="P236" s="5" t="s">
        <v>8</v>
      </c>
    </row>
    <row r="237" spans="16:16" x14ac:dyDescent="0.35">
      <c r="P237" s="5" t="s">
        <v>9</v>
      </c>
    </row>
    <row r="238" spans="16:16" x14ac:dyDescent="0.35">
      <c r="P238" s="5" t="s">
        <v>10</v>
      </c>
    </row>
    <row r="239" spans="16:16" x14ac:dyDescent="0.35">
      <c r="P239" s="5" t="s">
        <v>11</v>
      </c>
    </row>
    <row r="240" spans="16:16" x14ac:dyDescent="0.35">
      <c r="P240" s="5" t="s">
        <v>12</v>
      </c>
    </row>
    <row r="241" spans="16:16" x14ac:dyDescent="0.35">
      <c r="P241" s="5" t="s">
        <v>13</v>
      </c>
    </row>
  </sheetData>
  <protectedRanges>
    <protectedRange sqref="J10" name="Rozstęp2"/>
    <protectedRange sqref="F10" name="Rozstęp1"/>
  </protectedRanges>
  <mergeCells count="18">
    <mergeCell ref="F8:J8"/>
    <mergeCell ref="F9:J9"/>
    <mergeCell ref="H19:J19"/>
    <mergeCell ref="C10:D10"/>
    <mergeCell ref="C13:D13"/>
    <mergeCell ref="C14:D14"/>
    <mergeCell ref="C16:D16"/>
    <mergeCell ref="C18:D18"/>
    <mergeCell ref="C20:D20"/>
    <mergeCell ref="C22:D22"/>
    <mergeCell ref="C24:D24"/>
    <mergeCell ref="C30:D30"/>
    <mergeCell ref="C37:K40"/>
    <mergeCell ref="F27:J27"/>
    <mergeCell ref="H25:J25"/>
    <mergeCell ref="C32:D32"/>
    <mergeCell ref="C34:D34"/>
    <mergeCell ref="C25:D25"/>
  </mergeCells>
  <conditionalFormatting sqref="G14">
    <cfRule type="iconSet" priority="29">
      <iconSet iconSet="3Symbols2">
        <cfvo type="percent" val="0"/>
        <cfvo type="percent" val="33"/>
        <cfvo type="percent" val="67"/>
      </iconSet>
    </cfRule>
  </conditionalFormatting>
  <conditionalFormatting sqref="H14:I14">
    <cfRule type="iconSet" priority="28">
      <iconSet iconSet="3Symbols2">
        <cfvo type="percent" val="0"/>
        <cfvo type="percent" val="33"/>
        <cfvo type="percent" val="67"/>
      </iconSet>
    </cfRule>
  </conditionalFormatting>
  <conditionalFormatting sqref="J17">
    <cfRule type="iconSet" priority="104">
      <iconSet iconSet="3Symbols2">
        <cfvo type="percent" val="0"/>
        <cfvo type="percent" val="33"/>
        <cfvo type="percent" val="67"/>
      </iconSet>
    </cfRule>
  </conditionalFormatting>
  <conditionalFormatting sqref="H17:I17">
    <cfRule type="iconSet" priority="105">
      <iconSet iconSet="3Symbols2">
        <cfvo type="percent" val="0"/>
        <cfvo type="percent" val="33"/>
        <cfvo type="percent" val="67"/>
      </iconSet>
    </cfRule>
  </conditionalFormatting>
  <conditionalFormatting sqref="C25">
    <cfRule type="iconSet" priority="15">
      <iconSet iconSet="3Symbols2">
        <cfvo type="percent" val="0"/>
        <cfvo type="percent" val="33"/>
        <cfvo type="percent" val="67"/>
      </iconSet>
    </cfRule>
  </conditionalFormatting>
  <conditionalFormatting sqref="C20">
    <cfRule type="iconSet" priority="21">
      <iconSet iconSet="3Symbols2">
        <cfvo type="percent" val="0"/>
        <cfvo type="percent" val="33"/>
        <cfvo type="percent" val="67"/>
      </iconSet>
    </cfRule>
  </conditionalFormatting>
  <conditionalFormatting sqref="C22">
    <cfRule type="iconSet" priority="20">
      <iconSet iconSet="3Symbols2">
        <cfvo type="percent" val="0"/>
        <cfvo type="percent" val="33"/>
        <cfvo type="percent" val="67"/>
      </iconSet>
    </cfRule>
  </conditionalFormatting>
  <conditionalFormatting sqref="C30:C31">
    <cfRule type="iconSet" priority="18">
      <iconSet iconSet="3Symbols2">
        <cfvo type="percent" val="0"/>
        <cfvo type="percent" val="33"/>
        <cfvo type="percent" val="67"/>
      </iconSet>
    </cfRule>
  </conditionalFormatting>
  <conditionalFormatting sqref="C32">
    <cfRule type="iconSet" priority="17">
      <iconSet iconSet="3Symbols2">
        <cfvo type="percent" val="0"/>
        <cfvo type="percent" val="33"/>
        <cfvo type="percent" val="67"/>
      </iconSet>
    </cfRule>
  </conditionalFormatting>
  <conditionalFormatting sqref="C14">
    <cfRule type="iconSet" priority="14">
      <iconSet iconSet="3Symbols2">
        <cfvo type="percent" val="0"/>
        <cfvo type="percent" val="33"/>
        <cfvo type="percent" val="67"/>
      </iconSet>
    </cfRule>
  </conditionalFormatting>
  <conditionalFormatting sqref="C16">
    <cfRule type="iconSet" priority="13">
      <iconSet iconSet="3Symbols2">
        <cfvo type="percent" val="0"/>
        <cfvo type="percent" val="33"/>
        <cfvo type="percent" val="67"/>
      </iconSet>
    </cfRule>
  </conditionalFormatting>
  <conditionalFormatting sqref="C34">
    <cfRule type="iconSet" priority="10">
      <iconSet iconSet="3Symbols2">
        <cfvo type="percent" val="0"/>
        <cfvo type="percent" val="33"/>
        <cfvo type="percent" val="67"/>
      </iconSet>
    </cfRule>
  </conditionalFormatting>
  <conditionalFormatting sqref="C18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F14"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J14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C33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G17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F17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H10">
    <cfRule type="iconSet" priority="107">
      <iconSet iconSet="3Symbols2">
        <cfvo type="percent" val="0"/>
        <cfvo type="percent" val="33"/>
        <cfvo type="percent" val="67"/>
      </iconSet>
    </cfRule>
  </conditionalFormatting>
  <conditionalFormatting sqref="H19">
    <cfRule type="iconSet" priority="1">
      <iconSet iconSet="3Symbols2">
        <cfvo type="percent" val="0"/>
        <cfvo type="percent" val="33"/>
        <cfvo type="percent" val="67"/>
      </iconSet>
    </cfRule>
  </conditionalFormatting>
  <conditionalFormatting sqref="C24">
    <cfRule type="iconSet" priority="108">
      <iconSet iconSet="3Symbols2">
        <cfvo type="percent" val="0"/>
        <cfvo type="percent" val="33"/>
        <cfvo type="percent" val="67"/>
      </iconSet>
    </cfRule>
  </conditionalFormatting>
  <conditionalFormatting sqref="C10">
    <cfRule type="iconSet" priority="109">
      <iconSet iconSet="3Symbols2">
        <cfvo type="percent" val="0"/>
        <cfvo type="percent" val="33"/>
        <cfvo type="percent" val="67"/>
      </iconSet>
    </cfRule>
  </conditionalFormatting>
  <dataValidations count="1">
    <dataValidation allowBlank="1" showInputMessage="1" sqref="H16:I16" xr:uid="{00000000-0002-0000-0000-000000000000}"/>
  </dataValidations>
  <pageMargins left="0.25" right="0.25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 korzyści</vt:lpstr>
    </vt:vector>
  </TitlesOfParts>
  <Company>PKO 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N1408183</dc:creator>
  <cp:lastModifiedBy>Przybylski Mariusz (BH)</cp:lastModifiedBy>
  <cp:lastPrinted>2014-06-26T07:15:28Z</cp:lastPrinted>
  <dcterms:created xsi:type="dcterms:W3CDTF">2014-02-11T14:28:08Z</dcterms:created>
  <dcterms:modified xsi:type="dcterms:W3CDTF">2025-11-21T09:24:23Z</dcterms:modified>
</cp:coreProperties>
</file>