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4B5A944D-238D-46E0-B6D1-0CE5CA4F7819}" xr6:coauthVersionLast="36" xr6:coauthVersionMax="36" xr10:uidLastSave="{00000000-0000-0000-0000-000000000000}"/>
  <bookViews>
    <workbookView xWindow="0" yWindow="0" windowWidth="28800" windowHeight="11660" tabRatio="879" activeTab="1"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9" l="1"/>
  <c r="F161" i="9" l="1"/>
  <c r="F162" i="9"/>
  <c r="F160" i="9"/>
  <c r="F180" i="9" l="1"/>
  <c r="C74" i="8" l="1"/>
  <c r="C66" i="8"/>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C300" i="8"/>
  <c r="D290" i="8"/>
  <c r="C293" i="8"/>
  <c r="D293" i="8"/>
  <c r="D292" i="8"/>
  <c r="F292" i="8"/>
  <c r="D300"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D187" i="9" s="1"/>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<sst xmlns="http://schemas.openxmlformats.org/spreadsheetml/2006/main" count="2061" uniqueCount="1462">
  <si>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</si>
  <si>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</si>
  <si>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</si>
  <si>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</si>
  <si>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</si>
  <si>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</si>
  <si>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</si>
  <si>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</si>
  <si>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</si>
  <si>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</si>
  <si>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</si>
  <si>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</si>
  <si>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</si>
  <si>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</si>
  <si>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</si>
  <si>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</si>
  <si>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</si>
  <si>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</si>
  <si>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</si>
  <si>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</si>
  <si>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</si>
  <si>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</si>
  <si>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</si>
  <si>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</si>
  <si>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</si>
  <si>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</si>
  <si>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</si>
  <si>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</si>
  <si>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</si>
  <si>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</si>
  <si>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</si>
  <si>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</si>
  <si>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</si>
  <si>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</si>
  <si>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</si>
  <si>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</si>
  <si>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</si>
  <si>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</si>
  <si>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</si>
  <si>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</si>
  <si>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</si>
  <si>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</si>
  <si>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</si>
  <si>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</si>
  <si>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</si>
  <si>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</si>
  <si>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</si>
  <si>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</si>
  <si>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</si>
  <si>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</si>
  <si>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</si>
  <si>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</si>
  <si>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</si>
  <si>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</si>
  <si>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</si>
  <si>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</si>
  <si>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</si>
  <si>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</si>
  <si>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</si>
  <si>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</si>
  <si>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</si>
  <si>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</si>
  <si>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</si>
  <si>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</si>
  <si>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</si>
  <si>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</si>
  <si>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</si>
  <si>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</si>
  <si>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</si>
  <si>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</si>
  <si>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</si>
  <si>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</si>
  <si>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</si>
  <si>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</si>
  <si>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</si>
  <si>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</si>
  <si>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</si>
  <si>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</si>
  <si>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</si>
  <si>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</si>
  <si>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</si>
  <si>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</si>
  <si>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</si>
  <si>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</si>
  <si>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</si>
  <si>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</si>
  <si>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</si>
  <si>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</si>
  <si>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</si>
  <si>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</si>
  <si>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</si>
  <si>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</si>
  <si>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</si>
  <si>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</si>
  <si>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</si>
  <si>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</si>
  <si>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</si>
  <si>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</si>
  <si>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</si>
  <si>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</si>
  <si>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</si>
  <si>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</si>
  <si>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</si>
  <si>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</si>
  <si>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</si>
  <si>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</si>
  <si>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</si>
  <si>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</si>
  <si>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</si>
  <si>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</si>
  <si>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</si>
  <si>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</si>
  <si>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</si>
  <si>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</si>
  <si>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</si>
  <si>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</si>
  <si>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</si>
  <si>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</si>
  <si>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</si>
  <si>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</si>
  <si>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</si>
  <si>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</si>
  <si>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</si>
  <si>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</si>
  <si>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</si>
  <si>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</si>
  <si>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</si>
  <si>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</si>
  <si>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</si>
  <si>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</si>
  <si>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</si>
  <si>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</si>
  <si>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</si>
  <si>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</si>
  <si>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</si>
  <si>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</si>
  <si>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</si>
  <si>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</si>
  <si>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</si>
  <si>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</si>
  <si>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</si>
  <si>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</si>
  <si>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</si>
  <si>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</si>
  <si>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</si>
  <si>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</si>
  <si>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</si>
  <si>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</si>
  <si>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</si>
  <si>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</si>
  <si>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</si>
  <si>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</si>
  <si>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</si>
  <si>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</si>
  <si>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</si>
  <si>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</si>
  <si>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</si>
  <si>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</si>
  <si>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</si>
  <si>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</si>
  <si>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</si>
  <si>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</si>
  <si>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</si>
  <si>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</si>
  <si>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</si>
  <si>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</si>
  <si>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</si>
  <si>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</si>
  <si>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</si>
  <si>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</si>
  <si>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</si>
  <si>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</si>
  <si>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</si>
  <si>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</si>
  <si>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</si>
  <si>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</si>
  <si>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</si>
  <si>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</si>
  <si>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</si>
  <si>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</si>
  <si>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</si>
  <si>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</si>
  <si>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</si>
  <si>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</si>
  <si>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</si>
  <si>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</si>
  <si>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</si>
  <si>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</si>
  <si>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</si>
  <si>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</si>
  <si>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</si>
  <si>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</si>
  <si>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</si>
  <si>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</si>
  <si>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</si>
  <si>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</si>
  <si>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</si>
  <si>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</si>
  <si>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</si>
  <si>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</si>
  <si>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</si>
  <si>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</si>
  <si>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</si>
  <si>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</si>
  <si>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</si>
  <si>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</si>
  <si>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</si>
  <si>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</si>
  <si>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</si>
  <si>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</si>
  <si>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</si>
  <si>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</si>
  <si>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</si>
  <si>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</si>
  <si>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</si>
  <si>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</si>
  <si>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</si>
  <si>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</si>
  <si>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</si>
  <si>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</si>
  <si>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</si>
  <si>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</si>
  <si>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</si>
  <si>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</si>
  <si>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</si>
  <si>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</si>
  <si>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</si>
  <si>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</si>
  <si>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</si>
  <si>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</si>
  <si>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</si>
  <si>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</si>
  <si>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</si>
  <si>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</si>
  <si>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</si>
  <si>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</si>
  <si>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</si>
  <si>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</si>
  <si>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</si>
  <si>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</si>
  <si>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</si>
  <si>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</si>
  <si>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</si>
  <si>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</si>
  <si>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</si>
  <si>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</si>
  <si>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</si>
  <si>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</si>
  <si>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</si>
  <si>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</si>
  <si>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</si>
  <si>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</si>
  <si>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</si>
  <si>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</si>
  <si>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</si>
  <si>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</si>
  <si>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</si>
  <si>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</si>
  <si>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</si>
  <si>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</si>
  <si>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</si>
  <si>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</si>
  <si>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</si>
  <si>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</si>
  <si>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</si>
  <si>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</si>
  <si>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</si>
  <si>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</si>
  <si>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</si>
  <si>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</si>
  <si>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</si>
  <si>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</si>
  <si>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</si>
  <si>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</si>
  <si>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</si>
  <si>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</si>
  <si>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</si>
  <si>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</si>
  <si>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</si>
  <si>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</si>
  <si>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</si>
  <si>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</si>
  <si>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</si>
  <si>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</si>
  <si>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</si>
  <si>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</si>
  <si>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</si>
  <si>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</si>
  <si>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</si>
  <si>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</si>
  <si>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</si>
  <si>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</si>
  <si>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</si>
  <si>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</si>
  <si>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</si>
  <si>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</si>
  <si>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</si>
  <si>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</si>
  <si>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</si>
  <si>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</si>
  <si>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</si>
  <si>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</si>
  <si>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</si>
  <si>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</si>
  <si>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</si>
  <si>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</si>
  <si>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</si>
  <si>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</si>
  <si>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</si>
  <si>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</si>
  <si>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</si>
  <si>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</si>
  <si>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</si>
  <si>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</si>
  <si>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</si>
  <si>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</si>
  <si>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</si>
  <si>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</si>
  <si>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</si>
  <si>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</si>
  <si>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</si>
  <si>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</si>
  <si>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</si>
  <si>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</si>
  <si>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</si>
  <si>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</si>
  <si>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</si>
  <si>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</si>
  <si>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</si>
  <si>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</si>
  <si>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</si>
  <si>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</si>
  <si>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</si>
  <si>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</si>
  <si>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</si>
  <si>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</si>
  <si>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</si>
  <si>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</si>
  <si>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</si>
  <si>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</si>
  <si>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</si>
  <si>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</si>
  <si>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</si>
  <si>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</si>
  <si>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</si>
  <si>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</si>
  <si>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</si>
  <si>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</si>
  <si>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</si>
  <si>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</si>
  <si>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</si>
  <si>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</si>
  <si>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</si>
  <si>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</si>
  <si>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</si>
  <si>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</si>
  <si>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</si>
  <si>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</si>
  <si>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</si>
  <si>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</si>
  <si>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</si>
  <si>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</si>
  <si>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</si>
  <si>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</si>
  <si>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</si>
  <si>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</si>
  <si>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</si>
  <si>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</si>
  <si>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</si>
  <si>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</si>
  <si>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</si>
  <si>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</si>
  <si>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</si>
  <si>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</si>
  <si>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</si>
  <si>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</si>
  <si>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</si>
  <si>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</si>
  <si>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</si>
  <si>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</si>
  <si>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</si>
  <si>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</si>
  <si>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</si>
  <si>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</si>
  <si>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</si>
  <si>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</si>
  <si>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</si>
  <si>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</si>
  <si>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</si>
  <si>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</si>
  <si>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</si>
  <si>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</si>
  <si>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</si>
  <si>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</si>
  <si>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</si>
  <si>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</si>
  <si>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</si>
  <si>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</si>
  <si>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</si>
  <si>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</si>
  <si>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</si>
  <si>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</si>
  <si>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</si>
  <si>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</si>
  <si>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</si>
  <si>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</si>
  <si>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</si>
  <si>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</si>
  <si>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</si>
  <si>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</si>
  <si>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</si>
  <si>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</si>
  <si>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</si>
  <si>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</si>
  <si>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</si>
  <si>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</si>
  <si>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</si>
  <si>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</si>
  <si>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</si>
  <si>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</si>
  <si>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</si>
  <si>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</si>
  <si>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</si>
  <si>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</si>
  <si>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</si>
  <si>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</si>
  <si>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</si>
  <si>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</si>
  <si>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</si>
  <si>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</si>
  <si>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</si>
  <si>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</si>
  <si>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</si>
  <si>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</si>
  <si>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</si>
  <si>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</si>
  <si>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</si>
  <si>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</si>
  <si>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</si>
  <si>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</si>
  <si>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</si>
  <si>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</si>
  <si>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</si>
  <si>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</si>
  <si>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</si>
  <si>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</si>
  <si>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</si>
  <si>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</si>
  <si>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</si>
  <si>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</si>
  <si>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</si>
  <si>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</si>
  <si>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</si>
  <si>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</si>
  <si>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</si>
  <si>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</si>
  <si>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</si>
  <si>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</si>
  <si>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</si>
  <si>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</si>
  <si>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</si>
  <si>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</si>
  <si>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</si>
  <si>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</si>
  <si>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</si>
  <si>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</si>
  <si>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</si>
  <si>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</si>
  <si>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</si>
  <si>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</si>
  <si>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</si>
  <si>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</si>
  <si>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</si>
  <si>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</si>
  <si>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</si>
  <si>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</si>
  <si>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</si>
  <si>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</si>
  <si>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</si>
  <si>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</si>
  <si>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</si>
  <si>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</si>
  <si>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</si>
  <si>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</si>
  <si>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</si>
  <si>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</si>
  <si>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</si>
  <si>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</si>
  <si>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</si>
  <si>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</si>
  <si>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</si>
  <si>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</si>
  <si>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</si>
  <si>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</si>
  <si>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</si>
  <si>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</si>
  <si>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</si>
  <si>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</si>
  <si>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</si>
  <si>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</si>
  <si>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</si>
  <si>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</si>
  <si>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</si>
  <si>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</si>
  <si>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</si>
  <si>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</si>
  <si>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</si>
  <si>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</si>
  <si>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</si>
  <si>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</si>
  <si>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</si>
  <si>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</si>
  <si>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</si>
  <si>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</si>
  <si>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</si>
  <si>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</si>
  <si>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</si>
  <si>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</si>
  <si>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</si>
  <si>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</si>
  <si>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</si>
  <si>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</si>
  <si>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</si>
  <si>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</si>
  <si>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</si>
  <si>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</si>
  <si>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</si>
  <si>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</si>
  <si>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</si>
  <si>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</si>
  <si>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</si>
  <si>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</si>
  <si>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</si>
  <si>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</si>
  <si>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</si>
  <si>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</si>
  <si>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</si>
  <si>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</si>
  <si>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</si>
  <si>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</si>
  <si>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</si>
  <si>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</si>
  <si>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</si>
  <si>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</si>
  <si>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</si>
  <si>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</si>
  <si>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</si>
  <si>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</si>
  <si>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</si>
  <si>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</si>
  <si>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</si>
  <si>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</si>
  <si>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</si>
  <si>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</si>
  <si>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</si>
  <si>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</si>
  <si>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</si>
  <si>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</si>
  <si>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</si>
  <si>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</si>
  <si>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</si>
  <si>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</si>
  <si>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</si>
  <si>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</si>
  <si>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</si>
  <si>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</si>
  <si>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</si>
  <si>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</si>
  <si>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</si>
  <si>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</si>
  <si>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</si>
  <si>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</si>
  <si>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</si>
  <si>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</si>
  <si>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</si>
  <si>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</si>
  <si>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</si>
  <si>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</si>
  <si>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</si>
  <si>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</si>
  <si>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</si>
  <si>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</si>
  <si>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</si>
  <si>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</si>
  <si>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</si>
  <si>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</si>
  <si>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</si>
  <si>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</si>
  <si>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</si>
  <si>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</si>
  <si>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</si>
  <si>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</si>
  <si>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</si>
  <si>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</si>
  <si>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</si>
  <si>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</si>
  <si>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</si>
  <si>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</si>
  <si>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</si>
  <si>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</si>
  <si>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</si>
  <si>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</si>
  <si>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</si>
  <si>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</si>
  <si>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</si>
  <si>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</si>
  <si>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</si>
  <si>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</si>
  <si>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</si>
  <si>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</si>
  <si>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</si>
  <si>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</si>
  <si>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</si>
  <si>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</si>
  <si>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</si>
  <si>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</si>
  <si>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</si>
  <si>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</si>
  <si>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</si>
  <si>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</si>
  <si>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</si>
  <si>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</si>
  <si>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</si>
  <si>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</si>
  <si>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</si>
  <si>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</si>
  <si>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</si>
  <si>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</si>
  <si>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</si>
  <si>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</si>
  <si>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</si>
  <si>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</si>
  <si>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</si>
  <si>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</si>
  <si>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</si>
  <si>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</si>
  <si>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</si>
  <si>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</si>
  <si>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</si>
  <si>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</si>
  <si>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</si>
  <si>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</si>
  <si>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</si>
  <si>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</si>
  <si>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</si>
  <si>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</si>
  <si>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</si>
  <si>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</si>
  <si>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</si>
  <si>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</si>
  <si>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</si>
  <si>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</si>
  <si>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</si>
  <si>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</si>
  <si>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</si>
  <si>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</si>
  <si>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</si>
  <si>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</si>
  <si>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</si>
  <si>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</si>
  <si>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</si>
  <si>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</si>
  <si>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</si>
  <si>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</si>
  <si>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</si>
  <si>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</si>
  <si>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</si>
  <si>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</si>
  <si>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</si>
  <si>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</si>
  <si>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</si>
  <si>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</si>
  <si>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</si>
  <si>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</si>
  <si>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</si>
  <si>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</si>
  <si>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</si>
  <si>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</si>
  <si>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</si>
  <si>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</si>
  <si>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</si>
  <si>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</si>
  <si>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</si>
  <si>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</si>
  <si>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</si>
  <si>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</si>
  <si>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</si>
  <si>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</si>
  <si>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</si>
  <si>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</si>
  <si>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</si>
  <si>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</si>
  <si>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</si>
  <si>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</si>
  <si>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</si>
  <si>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</si>
  <si>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</si>
  <si>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</si>
  <si>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</si>
  <si>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</si>
  <si>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</si>
  <si>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</si>
  <si>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</si>
  <si>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</si>
  <si>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</si>
  <si>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</si>
  <si>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</si>
  <si>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</si>
  <si>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</si>
  <si>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</si>
  <si>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</si>
  <si>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</si>
  <si>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</si>
  <si>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</si>
  <si>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</si>
  <si>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</si>
  <si>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</si>
  <si>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</si>
  <si>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</si>
  <si>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</si>
  <si>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</si>
  <si>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</si>
  <si>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</si>
  <si>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</si>
  <si>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</si>
  <si>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</si>
  <si>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</si>
  <si>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</si>
  <si>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</si>
  <si>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</si>
  <si>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</si>
  <si>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</si>
  <si>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</si>
  <si>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</si>
  <si>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</si>
  <si>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</si>
  <si>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</si>
  <si>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</si>
  <si>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</si>
  <si>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</si>
  <si>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</si>
  <si>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</si>
  <si>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</si>
  <si>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</si>
  <si>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</si>
  <si>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</si>
  <si>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</si>
  <si>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</si>
  <si>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</si>
  <si>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</si>
  <si>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</si>
  <si>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</si>
  <si>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</si>
  <si>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</si>
  <si>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</si>
  <si>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</si>
  <si>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</si>
  <si>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</si>
  <si>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</si>
  <si>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</si>
  <si>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</si>
  <si>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</si>
  <si>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</si>
  <si>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</si>
  <si>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</si>
  <si>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</si>
  <si>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</si>
  <si>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</si>
  <si>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</si>
  <si>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</si>
  <si>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</si>
  <si>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</si>
  <si>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</si>
  <si>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</si>
  <si>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</si>
  <si>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</si>
  <si>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</si>
  <si>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</si>
  <si>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</si>
  <si>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</si>
  <si>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</si>
  <si>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</si>
  <si>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</si>
  <si>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</si>
  <si>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</si>
  <si>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</si>
  <si>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</si>
  <si>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</si>
  <si>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</si>
  <si>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</si>
  <si>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</si>
  <si>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</si>
  <si>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</si>
  <si>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</si>
  <si>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</si>
  <si>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</si>
  <si>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</si>
  <si>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</si>
  <si>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</si>
  <si>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</si>
  <si>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</si>
  <si>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</si>
  <si>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</si>
  <si>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</si>
  <si>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</si>
  <si>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</si>
  <si>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</si>
  <si>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</si>
  <si>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</si>
  <si>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</si>
  <si>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</si>
  <si>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</si>
  <si>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</si>
  <si>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</si>
  <si>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</si>
  <si>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</si>
  <si>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</si>
  <si>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</si>
  <si>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</si>
  <si>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</si>
  <si>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</si>
  <si>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</si>
  <si>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</si>
  <si>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</si>
  <si>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</si>
  <si>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</si>
  <si>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</si>
  <si>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</si>
  <si>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</si>
  <si>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</si>
  <si>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</si>
  <si>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</si>
  <si>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</si>
  <si>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</si>
  <si>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</si>
  <si>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</si>
  <si>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</si>
  <si>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</si>
  <si>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</si>
  <si>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</si>
  <si>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</si>
  <si>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</si>
  <si>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</si>
  <si>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</si>
  <si>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</si>
  <si>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</si>
  <si>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</si>
  <si>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</si>
  <si>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</si>
  <si>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</si>
  <si>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</si>
  <si>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</si>
  <si>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</si>
  <si>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</si>
  <si>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</si>
  <si>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</si>
  <si>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</si>
  <si>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</si>
  <si>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</si>
  <si>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</si>
  <si>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</si>
  <si>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</si>
  <si>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</si>
  <si>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</si>
  <si>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</si>
  <si>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</si>
  <si>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</si>
  <si>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</si>
  <si>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</si>
  <si>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</si>
  <si>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</si>
  <si>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</si>
  <si>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</si>
  <si>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</si>
  <si>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</si>
  <si>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</si>
  <si>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</si>
  <si>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</si>
  <si>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</si>
  <si>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</si>
  <si>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</si>
  <si>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</si>
  <si>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</si>
  <si>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</si>
  <si>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</si>
  <si>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</si>
  <si>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</si>
  <si>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</si>
  <si>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</si>
  <si>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</si>
  <si>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</si>
  <si>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</si>
  <si>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</si>
  <si>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</si>
  <si>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</si>
  <si>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</si>
  <si>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</si>
  <si>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</si>
  <si>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</si>
  <si>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</si>
  <si>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</si>
  <si>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</si>
  <si>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</si>
  <si>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</si>
  <si>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</si>
  <si>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</si>
  <si>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</si>
  <si>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</si>
  <si>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</si>
  <si>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</si>
  <si>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</si>
  <si>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</si>
  <si>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</si>
  <si>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</si>
  <si>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</si>
  <si>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</si>
  <si>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</si>
  <si>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</si>
  <si>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</si>
  <si>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</si>
  <si>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</si>
  <si>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</si>
  <si>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</si>
  <si>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</si>
  <si>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</si>
  <si>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</si>
  <si>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</si>
  <si>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</si>
  <si>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</si>
  <si>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</si>
  <si>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</si>
  <si>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</si>
  <si>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</si>
  <si>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</si>
  <si>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</si>
  <si>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</si>
  <si>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</si>
  <si>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</si>
  <si>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</si>
  <si>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</si>
  <si>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</si>
  <si>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</si>
  <si>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</si>
  <si>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</si>
  <si>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</si>
  <si>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</si>
  <si>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</si>
  <si>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</si>
  <si>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</si>
  <si>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</si>
  <si>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</si>
  <si>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</si>
  <si>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</si>
  <si>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</si>
  <si>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</si>
  <si>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</si>
  <si>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</si>
  <si>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</si>
  <si>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</si>
  <si>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</si>
  <si>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</si>
  <si>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</si>
  <si>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</si>
  <si>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</si>
  <si>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</si>
  <si>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</si>
  <si>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</si>
  <si>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</si>
  <si>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</si>
  <si>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</si>
  <si>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</si>
  <si>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</si>
  <si>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</si>
  <si>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</si>
  <si>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</si>
  <si>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</si>
  <si>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</si>
  <si>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</si>
  <si>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</si>
  <si>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</si>
  <si>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</si>
  <si>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</si>
  <si>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</si>
  <si>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</si>
  <si>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</si>
  <si>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</si>
  <si>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</si>
  <si>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</si>
  <si>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</si>
  <si>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</si>
  <si>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</si>
  <si>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</si>
  <si>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</si>
  <si>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</si>
  <si>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</si>
  <si>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</si>
  <si>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</si>
  <si>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</si>
  <si>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</si>
  <si>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</si>
  <si>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</si>
  <si>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</si>
  <si>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</si>
  <si>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</si>
  <si>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</si>
  <si>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</si>
  <si>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</si>
  <si>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</si>
  <si>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</si>
  <si>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</si>
  <si>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</si>
  <si>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</si>
  <si>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</si>
  <si>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</si>
  <si>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</si>
  <si>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</si>
  <si>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</si>
  <si>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</si>
  <si>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</si>
  <si>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</si>
  <si>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</si>
  <si>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</si>
  <si>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</si>
  <si>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</si>
  <si>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</si>
  <si>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</si>
  <si>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</si>
  <si>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</si>
  <si>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</si>
  <si>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</si>
  <si>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</si>
  <si>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</si>
  <si>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</si>
  <si>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</si>
  <si>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</si>
  <si>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</si>
  <si>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</si>
  <si>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</si>
  <si>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</si>
  <si>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</si>
  <si>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</si>
  <si>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</si>
  <si>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</si>
  <si>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</si>
  <si>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</si>
  <si>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</si>
  <si>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</si>
  <si>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</si>
  <si>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</si>
  <si>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</si>
  <si>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</si>
  <si>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</si>
  <si>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</si>
  <si>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</si>
  <si>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</si>
  <si>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</si>
  <si>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</si>
  <si>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</si>
  <si>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</si>
  <si>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</si>
  <si>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</si>
  <si>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</si>
  <si>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</si>
  <si>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</si>
  <si>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</si>
  <si>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</si>
  <si>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</si>
  <si>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</si>
  <si>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</si>
  <si>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</si>
  <si>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</si>
  <si>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</si>
  <si>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</si>
  <si>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</si>
  <si>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</si>
  <si>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</si>
  <si>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</si>
  <si>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</si>
  <si>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</si>
  <si>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</si>
  <si>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</si>
  <si>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</si>
  <si>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</si>
  <si>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</si>
  <si>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</si>
  <si>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</si>
  <si>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</si>
  <si>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</si>
  <si>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</si>
  <si>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</si>
  <si>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</si>
  <si>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</si>
  <si>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</si>
  <si>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</si>
  <si>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</si>
  <si>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</si>
  <si>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</si>
  <si>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</si>
  <si>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</si>
  <si>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</si>
  <si>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</si>
  <si>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</si>
  <si>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</si>
  <si>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</si>
  <si>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</si>
  <si>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</si>
  <si>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</si>
  <si>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</si>
  <si>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</si>
  <si>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</si>
  <si>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</si>
  <si>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</si>
  <si>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</si>
  <si>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</si>
  <si>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</si>
  <si>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</si>
  <si>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</si>
  <si>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</si>
  <si>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</si>
  <si>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</si>
  <si>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</si>
  <si>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</si>
  <si>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</si>
  <si>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</si>
  <si>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</si>
  <si>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</si>
  <si>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</si>
  <si>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</si>
  <si>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</si>
  <si>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</si>
  <si>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</si>
  <si>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</si>
  <si>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</si>
  <si>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</si>
  <si>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</si>
  <si>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</si>
  <si>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</si>
  <si>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</si>
  <si>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</si>
  <si>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</si>
  <si>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</si>
  <si>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</si>
  <si>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</si>
  <si>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</si>
  <si>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</si>
  <si>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</si>
  <si>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</si>
  <si>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</si>
  <si>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</si>
  <si>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</si>
  <si>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</si>
  <si>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</si>
  <si>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</si>
  <si>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</si>
  <si>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</si>
  <si>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</si>
  <si>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</si>
  <si>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</si>
  <si>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</si>
  <si>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</si>
  <si>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</si>
  <si>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</si>
  <si>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</si>
  <si>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</si>
  <si>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</si>
  <si>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</si>
  <si>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</si>
  <si>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</si>
  <si>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</si>
  <si>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</si>
  <si>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</si>
  <si>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</si>
  <si>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</si>
  <si>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</si>
  <si>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</si>
  <si>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</si>
  <si>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</si>
  <si>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</si>
  <si>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</si>
  <si>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</si>
  <si>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</si>
  <si>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</si>
  <si>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</si>
  <si>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</si>
  <si>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</si>
  <si>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</si>
  <si>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</si>
  <si>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</si>
  <si>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</si>
  <si>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</si>
  <si>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</si>
  <si>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</si>
  <si>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</si>
  <si>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</si>
  <si>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</si>
  <si>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</si>
  <si>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</si>
  <si>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</si>
  <si>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</si>
  <si>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</si>
  <si>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</si>
  <si>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</si>
  <si>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</si>
  <si>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</si>
  <si>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</si>
  <si>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</si>
  <si>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</si>
  <si>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</si>
  <si>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</si>
  <si>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</si>
  <si>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</si>
  <si>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</si>
  <si>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</si>
  <si>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</si>
  <si>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</si>
  <si>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</si>
  <si>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</si>
  <si>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</si>
  <si>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</si>
  <si>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</si>
  <si>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</si>
  <si>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</si>
  <si>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</si>
  <si>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</si>
  <si>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</si>
  <si>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</si>
  <si>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</si>
  <si>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</si>
  <si>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</si>
  <si>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</si>
  <si>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</si>
  <si>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</si>
  <si>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</si>
  <si>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</si>
  <si>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</si>
  <si>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</si>
  <si>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</si>
  <si>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</si>
  <si>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</si>
  <si>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</si>
  <si>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</si>
  <si>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</si>
  <si>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</si>
  <si>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</si>
  <si>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</si>
  <si>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</si>
  <si>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</si>
  <si>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</si>
  <si>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</si>
  <si>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</si>
  <si>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</si>
  <si>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</si>
  <si>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</si>
  <si>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</si>
  <si>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</si>
  <si>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</si>
  <si>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</si>
  <si>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</si>
  <si>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</si>
  <si>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</si>
  <si>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</si>
  <si>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</si>
  <si>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</si>
  <si>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</si>
  <si>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</si>
  <si>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</si>
  <si>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</si>
  <si>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</si>
  <si>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</si>
  <si>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</si>
  <si>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</si>
  <si>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</si>
  <si>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</si>
  <si>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</si>
  <si>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</si>
  <si>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</si>
  <si>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</si>
  <si>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</si>
  <si>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</si>
  <si>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</si>
  <si>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</si>
  <si>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</si>
  <si>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</si>
  <si>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</si>
  <si>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</si>
  <si>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</si>
  <si>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</si>
  <si>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</si>
  <si>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</si>
  <si>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</si>
  <si>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</si>
  <si>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</si>
  <si>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</si>
  <si>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</si>
  <si>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</si>
  <si>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</si>
  <si>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</si>
  <si>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</si>
  <si>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</si>
  <si>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</si>
  <si>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</si>
  <si>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</si>
  <si>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</si>
  <si>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</si>
  <si>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</si>
  <si>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</si>
  <si>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</si>
  <si>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</si>
  <si>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</si>
  <si>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</si>
  <si>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</si>
  <si>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</si>
  <si>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</si>
  <si>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</si>
  <si>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</si>
  <si>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</si>
  <si>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</si>
  <si>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</si>
  <si>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</si>
  <si>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</si>
  <si>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</si>
  <si>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</si>
  <si>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</si>
  <si>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</si>
  <si>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</si>
  <si>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</si>
  <si>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</si>
  <si>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</si>
  <si>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</si>
  <si>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</si>
  <si>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</si>
  <si>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</si>
  <si>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</si>
  <si>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</si>
  <si>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</si>
  <si>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</si>
  <si>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</si>
  <si>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</si>
  <si>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Baa1/P-2</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</si>
  <si>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</si>
  <si>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</si>
  <si>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</si>
  <si>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</si>
  <si>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</si>
  <si>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</si>
  <si>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</si>
  <si>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</si>
  <si>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</si>
  <si>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</si>
  <si>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</si>
  <si>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</si>
  <si>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</si>
  <si>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</si>
  <si>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</si>
  <si>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</si>
  <si>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</si>
  <si>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</si>
  <si>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</si>
  <si>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</si>
  <si>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</si>
  <si>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</si>
  <si>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</si>
  <si>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</si>
  <si>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</si>
  <si>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</si>
  <si>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</si>
  <si>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</si>
  <si>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</si>
  <si>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</si>
  <si>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</si>
  <si>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</si>
  <si>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</si>
  <si>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</si>
  <si>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</si>
  <si>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</si>
  <si>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</si>
  <si>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</si>
  <si>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PLPKOHP00025, PLPKOHP00033, PLPKOHP00041, PLPKOHP00058 
PLPKOHP00066, PLPKOHP00074, PLPKOHP00082,  PLPKOHP00090, PLPKOHP00108, PLPKOHP00116, PLPKOHP00132, PLPKOHP00199</t>
  </si>
  <si>
    <t>Aa1</t>
  </si>
  <si>
    <t>Cut-off Date: 31/01/21</t>
  </si>
  <si>
    <t>31/01/21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</si>
  <si>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</si>
  <si>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</si>
  <si>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</si>
  <si>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</si>
  <si>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</si>
  <si>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</si>
  <si>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</si>
  <si>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</si>
  <si>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</si>
  <si>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</si>
  <si>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</si>
  <si>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</si>
  <si>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</si>
  <si>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</si>
  <si>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</si>
  <si>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</si>
  <si>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</si>
  <si>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</si>
  <si>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</si>
  <si>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</si>
  <si>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</si>
  <si>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</si>
  <si>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</si>
  <si>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</si>
  <si>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</si>
  <si>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</si>
  <si>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</si>
  <si>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</si>
  <si>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</si>
  <si>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</si>
  <si>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</si>
  <si>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</si>
  <si>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</si>
  <si>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</si>
  <si>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</si>
  <si>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</si>
  <si>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</si>
  <si>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</si>
  <si>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</si>
  <si>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</si>
  <si>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</si>
  <si>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</si>
  <si>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</si>
  <si>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</si>
  <si>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</si>
  <si>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</si>
  <si>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</si>
  <si>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</si>
  <si>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</si>
  <si>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</si>
  <si>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</si>
  <si>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</si>
  <si>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</si>
  <si>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</si>
  <si>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</si>
  <si>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</si>
  <si>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</si>
  <si>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</si>
  <si>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</si>
  <si>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</si>
  <si>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</si>
  <si>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</si>
  <si>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</si>
  <si>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</si>
  <si>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</si>
  <si>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</si>
  <si>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</si>
  <si>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</si>
  <si>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</si>
  <si>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</si>
  <si>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</si>
  <si>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</si>
  <si>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</si>
  <si>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</si>
  <si>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</si>
  <si>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</si>
  <si>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</si>
  <si>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</si>
  <si>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</si>
  <si>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</si>
  <si>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Reporting Date: 11/02/21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</si>
</sst>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1">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14" fontId="3" fillId="0" borderId="0" xfId="0" quotePrefix="1"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4" fontId="3" fillId="0" borderId="0" xfId="0" applyNumberFormat="1" applyFont="1" applyFill="1" applyBorder="1" applyAlignment="1">
      <alignment horizontal="center"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zoomScale="80" zoomScaleNormal="80" workbookViewId="0">
      <selection activeCell="E40" sqref="E40"/>
    </sheetView>
  </sheetViews>
  <sheetFormatPr defaultColWidth="9.1796875" defaultRowHeight="14.5" x14ac:dyDescent="0.35"/>
  <cols>
    <col min="1" max="1" width="9.1796875" style="199"/>
    <col min="2" max="10" width="12.453125" style="199" customWidth="1"/>
    <col min="11" max="18" width="9.1796875" style="199"/>
    <col min="19" max="16384" width="9.1796875" style="210"/>
  </cols>
  <sheetData>
    <row r="1" spans="2:10" ht="15" thickBot="1" x14ac:dyDescent="0.4"/>
    <row r="2" spans="2:10" x14ac:dyDescent="0.35">
      <c r="B2" s="200"/>
      <c r="C2" s="201"/>
      <c r="D2" s="201"/>
      <c r="E2" s="201"/>
      <c r="F2" s="201"/>
      <c r="G2" s="201"/>
      <c r="H2" s="201"/>
      <c r="I2" s="201"/>
      <c r="J2" s="202"/>
    </row>
    <row r="3" spans="2:10" x14ac:dyDescent="0.35">
      <c r="B3" s="203"/>
      <c r="C3" s="204"/>
      <c r="D3" s="204"/>
      <c r="E3" s="204"/>
      <c r="F3" s="204"/>
      <c r="G3" s="204"/>
      <c r="H3" s="204"/>
      <c r="I3" s="204"/>
      <c r="J3" s="205"/>
    </row>
    <row r="4" spans="2:10" x14ac:dyDescent="0.35">
      <c r="B4" s="203"/>
      <c r="C4" s="204"/>
      <c r="D4" s="204"/>
      <c r="E4" s="204"/>
      <c r="F4" s="204"/>
      <c r="G4" s="204"/>
      <c r="H4" s="204"/>
      <c r="I4" s="204"/>
      <c r="J4" s="205"/>
    </row>
    <row r="5" spans="2:10" ht="31" x14ac:dyDescent="0.45">
      <c r="B5" s="203"/>
      <c r="C5" s="204"/>
      <c r="D5" s="204"/>
      <c r="E5" s="206"/>
      <c r="F5" s="207" t="s">
        <v>13</v>
      </c>
      <c r="G5" s="204"/>
      <c r="H5" s="204"/>
      <c r="I5" s="204"/>
      <c r="J5" s="205"/>
    </row>
    <row r="6" spans="2:10" ht="41.25" customHeight="1" x14ac:dyDescent="0.35">
      <c r="B6" s="203"/>
      <c r="C6" s="204"/>
      <c r="D6" s="204"/>
      <c r="E6" s="218" t="s">
        <v>1061</v>
      </c>
      <c r="F6" s="218"/>
      <c r="G6" s="218"/>
      <c r="H6" s="204"/>
      <c r="I6" s="204"/>
      <c r="J6" s="205"/>
    </row>
    <row r="7" spans="2:10" ht="26" x14ac:dyDescent="0.35">
      <c r="B7" s="203"/>
      <c r="C7" s="204"/>
      <c r="D7" s="204"/>
      <c r="E7" s="204"/>
      <c r="F7" s="208" t="s">
        <v>498</v>
      </c>
      <c r="G7" s="204"/>
      <c r="H7" s="204"/>
      <c r="I7" s="204"/>
      <c r="J7" s="205"/>
    </row>
    <row r="8" spans="2:10" ht="26" x14ac:dyDescent="0.35">
      <c r="B8" s="203"/>
      <c r="C8" s="204"/>
      <c r="D8" s="204"/>
      <c r="E8" s="204"/>
      <c r="F8" s="208" t="s">
        <v>1333</v>
      </c>
      <c r="G8" s="204"/>
      <c r="H8" s="204"/>
      <c r="I8" s="204"/>
      <c r="J8" s="205"/>
    </row>
    <row r="9" spans="2:10" ht="21" x14ac:dyDescent="0.35">
      <c r="B9" s="203"/>
      <c r="C9" s="204"/>
      <c r="D9" s="204"/>
      <c r="E9" s="204"/>
      <c r="F9" s="217" t="s">
        <v>1461</v>
      </c>
      <c r="G9" s="204"/>
      <c r="H9" s="204"/>
      <c r="I9" s="204"/>
      <c r="J9" s="205"/>
    </row>
    <row r="10" spans="2:10" ht="21" x14ac:dyDescent="0.35">
      <c r="B10" s="203"/>
      <c r="C10" s="204"/>
      <c r="D10" s="204"/>
      <c r="E10" s="204"/>
      <c r="F10" s="209" t="s">
        <v>1379</v>
      </c>
      <c r="G10" s="204"/>
      <c r="H10" s="204"/>
      <c r="I10" s="204"/>
      <c r="J10" s="205"/>
    </row>
    <row r="11" spans="2:10" ht="21" x14ac:dyDescent="0.35">
      <c r="B11" s="203"/>
      <c r="C11" s="204"/>
      <c r="D11" s="204"/>
      <c r="E11" s="204"/>
      <c r="F11" s="209"/>
      <c r="G11" s="204"/>
      <c r="H11" s="204"/>
      <c r="I11" s="204"/>
      <c r="J11" s="205"/>
    </row>
    <row r="12" spans="2:10" x14ac:dyDescent="0.35">
      <c r="B12" s="203"/>
      <c r="C12" s="204"/>
      <c r="D12" s="204"/>
      <c r="E12" s="204"/>
      <c r="F12" s="204"/>
      <c r="G12" s="204"/>
      <c r="H12" s="204"/>
      <c r="I12" s="204"/>
      <c r="J12" s="205"/>
    </row>
    <row r="13" spans="2:10" x14ac:dyDescent="0.35">
      <c r="B13" s="203"/>
      <c r="C13" s="204"/>
      <c r="D13" s="204"/>
      <c r="E13" s="204"/>
      <c r="F13" s="204"/>
      <c r="G13" s="204"/>
      <c r="H13" s="204"/>
      <c r="I13" s="204"/>
      <c r="J13" s="205"/>
    </row>
    <row r="14" spans="2:10" x14ac:dyDescent="0.35">
      <c r="B14" s="203"/>
      <c r="C14" s="204"/>
      <c r="D14" s="204"/>
      <c r="E14" s="204"/>
      <c r="F14" s="204"/>
      <c r="G14" s="204"/>
      <c r="H14" s="204"/>
      <c r="I14" s="204"/>
      <c r="J14" s="205"/>
    </row>
    <row r="15" spans="2:10" x14ac:dyDescent="0.35">
      <c r="B15" s="203"/>
      <c r="C15" s="204"/>
      <c r="D15" s="204"/>
      <c r="E15" s="204"/>
      <c r="F15" s="204"/>
      <c r="G15" s="204"/>
      <c r="H15" s="204"/>
      <c r="I15" s="204"/>
      <c r="J15" s="205"/>
    </row>
    <row r="16" spans="2:10" x14ac:dyDescent="0.35">
      <c r="B16" s="203"/>
      <c r="C16" s="204"/>
      <c r="D16" s="204"/>
      <c r="E16" s="204"/>
      <c r="F16" s="204"/>
      <c r="G16" s="204"/>
      <c r="H16" s="204"/>
      <c r="I16" s="204"/>
      <c r="J16" s="205"/>
    </row>
    <row r="17" spans="2:10" x14ac:dyDescent="0.35">
      <c r="B17" s="203"/>
      <c r="C17" s="204"/>
      <c r="D17" s="204"/>
      <c r="E17" s="204"/>
      <c r="F17" s="204"/>
      <c r="G17" s="204"/>
      <c r="H17" s="204"/>
      <c r="I17" s="204"/>
      <c r="J17" s="205"/>
    </row>
    <row r="18" spans="2:10" x14ac:dyDescent="0.35">
      <c r="B18" s="203"/>
      <c r="C18" s="204"/>
      <c r="D18" s="204"/>
      <c r="E18" s="204"/>
      <c r="F18" s="204"/>
      <c r="G18" s="204"/>
      <c r="H18" s="204"/>
      <c r="I18" s="204"/>
      <c r="J18" s="205"/>
    </row>
    <row r="19" spans="2:10" x14ac:dyDescent="0.35">
      <c r="B19" s="203"/>
      <c r="C19" s="204"/>
      <c r="D19" s="204"/>
      <c r="E19" s="204"/>
      <c r="F19" s="204"/>
      <c r="G19" s="204"/>
      <c r="H19" s="204"/>
      <c r="I19" s="204"/>
      <c r="J19" s="205"/>
    </row>
    <row r="20" spans="2:10" x14ac:dyDescent="0.35">
      <c r="B20" s="203"/>
      <c r="C20" s="204"/>
      <c r="D20" s="204"/>
      <c r="E20" s="204"/>
      <c r="F20" s="204"/>
      <c r="G20" s="204"/>
      <c r="H20" s="204"/>
      <c r="I20" s="204"/>
      <c r="J20" s="205"/>
    </row>
    <row r="21" spans="2:10" x14ac:dyDescent="0.35">
      <c r="B21" s="203"/>
      <c r="C21" s="204"/>
      <c r="D21" s="204"/>
      <c r="E21" s="204"/>
      <c r="F21" s="204"/>
      <c r="G21" s="204"/>
      <c r="H21" s="204"/>
      <c r="I21" s="204"/>
      <c r="J21" s="205"/>
    </row>
    <row r="22" spans="2:10" x14ac:dyDescent="0.35">
      <c r="B22" s="203"/>
      <c r="C22" s="204"/>
      <c r="D22" s="204"/>
      <c r="E22" s="204"/>
      <c r="F22" s="211" t="s">
        <v>14</v>
      </c>
      <c r="G22" s="204"/>
      <c r="H22" s="204"/>
      <c r="I22" s="204"/>
      <c r="J22" s="205"/>
    </row>
    <row r="23" spans="2:10" x14ac:dyDescent="0.35">
      <c r="B23" s="203"/>
      <c r="C23" s="204"/>
      <c r="D23" s="204"/>
      <c r="E23" s="204"/>
      <c r="F23" s="212"/>
      <c r="G23" s="204"/>
      <c r="H23" s="204"/>
      <c r="I23" s="204"/>
      <c r="J23" s="205"/>
    </row>
    <row r="24" spans="2:10" x14ac:dyDescent="0.35">
      <c r="B24" s="203"/>
      <c r="C24" s="204"/>
      <c r="D24" s="219" t="s">
        <v>15</v>
      </c>
      <c r="E24" s="220" t="s">
        <v>16</v>
      </c>
      <c r="F24" s="220"/>
      <c r="G24" s="220"/>
      <c r="H24" s="220"/>
      <c r="I24" s="204"/>
      <c r="J24" s="205"/>
    </row>
    <row r="25" spans="2:10" x14ac:dyDescent="0.35">
      <c r="B25" s="203"/>
      <c r="C25" s="204"/>
      <c r="D25" s="204"/>
      <c r="E25" s="213"/>
      <c r="F25" s="213"/>
      <c r="G25" s="213"/>
      <c r="H25" s="204"/>
      <c r="I25" s="204"/>
      <c r="J25" s="205"/>
    </row>
    <row r="26" spans="2:10" x14ac:dyDescent="0.35">
      <c r="B26" s="203"/>
      <c r="C26" s="204"/>
      <c r="D26" s="219" t="s">
        <v>17</v>
      </c>
      <c r="E26" s="220"/>
      <c r="F26" s="220"/>
      <c r="G26" s="220"/>
      <c r="H26" s="220"/>
      <c r="I26" s="204"/>
      <c r="J26" s="205"/>
    </row>
    <row r="27" spans="2:10" x14ac:dyDescent="0.35">
      <c r="B27" s="203"/>
      <c r="C27" s="204"/>
      <c r="D27" s="175"/>
      <c r="E27" s="175"/>
      <c r="F27" s="175"/>
      <c r="G27" s="175"/>
      <c r="H27" s="175"/>
      <c r="I27" s="204"/>
      <c r="J27" s="205"/>
    </row>
    <row r="28" spans="2:10" s="199" customFormat="1" x14ac:dyDescent="0.35">
      <c r="B28" s="203"/>
      <c r="C28" s="204"/>
      <c r="D28" s="219" t="s">
        <v>1459</v>
      </c>
      <c r="E28" s="220" t="s">
        <v>16</v>
      </c>
      <c r="F28" s="220"/>
      <c r="G28" s="220"/>
      <c r="H28" s="220"/>
      <c r="I28" s="204"/>
      <c r="J28" s="205"/>
    </row>
    <row r="29" spans="2:10" x14ac:dyDescent="0.35">
      <c r="B29" s="203"/>
      <c r="C29" s="204"/>
      <c r="D29" s="213"/>
      <c r="E29" s="213"/>
      <c r="F29" s="213"/>
      <c r="G29" s="213"/>
      <c r="H29" s="213"/>
      <c r="I29" s="204"/>
      <c r="J29" s="205"/>
    </row>
    <row r="30" spans="2:10" x14ac:dyDescent="0.35">
      <c r="B30" s="203"/>
      <c r="C30" s="204"/>
      <c r="D30" s="219" t="s">
        <v>18</v>
      </c>
      <c r="E30" s="220" t="s">
        <v>16</v>
      </c>
      <c r="F30" s="220"/>
      <c r="G30" s="220"/>
      <c r="H30" s="220"/>
      <c r="I30" s="204"/>
      <c r="J30" s="205"/>
    </row>
    <row r="31" spans="2:10" x14ac:dyDescent="0.35">
      <c r="B31" s="203"/>
      <c r="C31" s="204"/>
      <c r="D31" s="204"/>
      <c r="E31" s="204"/>
      <c r="F31" s="204"/>
      <c r="G31" s="204"/>
      <c r="H31" s="204"/>
      <c r="I31" s="204"/>
      <c r="J31" s="205"/>
    </row>
    <row r="32" spans="2:10" ht="15" thickBot="1" x14ac:dyDescent="0.4">
      <c r="B32" s="214"/>
      <c r="C32" s="215"/>
      <c r="D32" s="215"/>
      <c r="E32" s="215"/>
      <c r="F32" s="215"/>
      <c r="G32" s="215"/>
      <c r="H32" s="215"/>
      <c r="I32" s="215"/>
      <c r="J32" s="216"/>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abSelected="1" zoomScale="85" zoomScaleNormal="85" workbookViewId="0">
      <selection activeCell="C25" sqref="C25"/>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1354</v>
      </c>
      <c r="E16" s="11"/>
      <c r="F16" s="11"/>
      <c r="H16" s="4"/>
      <c r="L16" s="4"/>
      <c r="M16" s="4"/>
    </row>
    <row r="17" spans="1:13" x14ac:dyDescent="0.35">
      <c r="A17" s="6" t="s">
        <v>35</v>
      </c>
      <c r="B17" s="19" t="s">
        <v>36</v>
      </c>
      <c r="C17" s="169" t="s">
        <v>1380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1338</v>
      </c>
      <c r="E21" s="11"/>
      <c r="F21" s="11"/>
      <c r="H21" s="4"/>
      <c r="L21" s="4"/>
      <c r="M21" s="4"/>
    </row>
    <row r="22" spans="1:13" outlineLevel="1" x14ac:dyDescent="0.35">
      <c r="A22" s="6" t="s">
        <v>43</v>
      </c>
      <c r="B22" s="138" t="s">
        <v>1339</v>
      </c>
      <c r="C22" s="153" t="s">
        <v>1340</v>
      </c>
      <c r="E22" s="11"/>
      <c r="F22" s="11"/>
      <c r="H22" s="4"/>
      <c r="L22" s="4"/>
      <c r="M22" s="4"/>
    </row>
    <row r="23" spans="1:13" outlineLevel="1" x14ac:dyDescent="0.35">
      <c r="A23" s="6" t="s">
        <v>44</v>
      </c>
      <c r="B23" s="138" t="s">
        <v>1341</v>
      </c>
      <c r="C23" s="153" t="s">
        <v>1378</v>
      </c>
      <c r="E23" s="11"/>
      <c r="F23" s="11"/>
      <c r="H23" s="4"/>
      <c r="L23" s="4"/>
      <c r="M23" s="4"/>
    </row>
    <row r="24" spans="1:13" outlineLevel="1" x14ac:dyDescent="0.35">
      <c r="A24" s="6" t="s">
        <v>45</v>
      </c>
      <c r="B24" s="138" t="s">
        <v>1342</v>
      </c>
      <c r="C24" s="153" t="s">
        <v>1378</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1356</v>
      </c>
      <c r="D27" s="22"/>
      <c r="E27" s="22"/>
      <c r="F27" s="22"/>
      <c r="H27" s="4"/>
      <c r="L27" s="4"/>
      <c r="M27" s="4"/>
    </row>
    <row r="28" spans="1:13" x14ac:dyDescent="0.35">
      <c r="A28" s="6" t="s">
        <v>49</v>
      </c>
      <c r="B28" s="21" t="s">
        <v>50</v>
      </c>
      <c r="C28" s="153" t="s">
        <v>1356</v>
      </c>
      <c r="D28" s="22"/>
      <c r="E28" s="22"/>
      <c r="F28" s="22"/>
      <c r="H28" s="4"/>
      <c r="L28" s="4"/>
      <c r="M28" s="4"/>
    </row>
    <row r="29" spans="1:13" ht="43.5" x14ac:dyDescent="0.35">
      <c r="A29" s="6" t="s">
        <v>51</v>
      </c>
      <c r="B29" s="21" t="s">
        <v>52</v>
      </c>
      <c r="C29" s="153" t="s">
        <v>1460</v>
      </c>
      <c r="E29" s="22"/>
      <c r="F29" s="22"/>
      <c r="H29" s="4"/>
      <c r="L29" s="4"/>
      <c r="M29" s="4"/>
    </row>
    <row r="30" spans="1:13" outlineLevel="1" x14ac:dyDescent="0.35">
      <c r="A30" s="6" t="s">
        <v>53</v>
      </c>
      <c r="B30" s="170" t="s">
        <v>1345</v>
      </c>
      <c r="C30" s="153" t="s">
        <v>1343</v>
      </c>
      <c r="E30" s="22"/>
      <c r="F30" s="22"/>
      <c r="H30" s="4"/>
      <c r="L30" s="4"/>
      <c r="M30" s="4"/>
    </row>
    <row r="31" spans="1:13" ht="43.5" outlineLevel="1" x14ac:dyDescent="0.35">
      <c r="A31" s="6" t="s">
        <v>54</v>
      </c>
      <c r="B31" s="170" t="s">
        <v>1346</v>
      </c>
      <c r="C31" s="153" t="s">
        <v>1344</v>
      </c>
      <c r="E31" s="22"/>
      <c r="F31" s="22"/>
      <c r="H31" s="4"/>
      <c r="L31" s="4"/>
      <c r="M31" s="4"/>
    </row>
    <row r="32" spans="1:13" ht="87" outlineLevel="1" x14ac:dyDescent="0.35">
      <c r="A32" s="6" t="s">
        <v>55</v>
      </c>
      <c r="B32" s="170" t="s">
        <v>1347</v>
      </c>
      <c r="C32" s="153" t="s">
        <v>1377</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74">
        <v>23292.465375569798</v>
      </c>
      <c r="F38" s="22"/>
      <c r="H38" s="4"/>
      <c r="L38" s="4"/>
      <c r="M38" s="4"/>
    </row>
    <row r="39" spans="1:14" x14ac:dyDescent="0.35">
      <c r="A39" s="6" t="s">
        <v>61</v>
      </c>
      <c r="B39" s="22" t="s">
        <v>62</v>
      </c>
      <c r="C39" s="174">
        <v>16967.4915</v>
      </c>
      <c r="F39" s="22"/>
      <c r="H39" s="4"/>
      <c r="L39" s="4"/>
      <c r="M39" s="4"/>
      <c r="N39" s="34"/>
    </row>
    <row r="40" spans="1:14" outlineLevel="1" x14ac:dyDescent="0.35">
      <c r="A40" s="6" t="s">
        <v>63</v>
      </c>
      <c r="B40" s="171" t="s">
        <v>64</v>
      </c>
      <c r="C40" s="141" t="s">
        <v>743</v>
      </c>
      <c r="F40" s="22"/>
      <c r="H40" s="4"/>
      <c r="L40" s="4"/>
      <c r="M40" s="4"/>
      <c r="N40" s="34"/>
    </row>
    <row r="41" spans="1:14" outlineLevel="1" x14ac:dyDescent="0.35">
      <c r="A41" s="6" t="s">
        <v>65</v>
      </c>
      <c r="B41" s="171" t="s">
        <v>66</v>
      </c>
      <c r="C41" s="141" t="s">
        <v>743</v>
      </c>
      <c r="F41" s="22"/>
      <c r="H41" s="4"/>
      <c r="L41" s="4"/>
      <c r="M41" s="4"/>
      <c r="N41" s="34"/>
    </row>
    <row r="42" spans="1:14" outlineLevel="1" x14ac:dyDescent="0.35">
      <c r="A42" s="6" t="s">
        <v>67</v>
      </c>
      <c r="B42" s="171" t="s">
        <v>1348</v>
      </c>
      <c r="C42" s="141">
        <v>74.358900000000006</v>
      </c>
      <c r="F42" s="22"/>
      <c r="H42" s="4"/>
      <c r="L42" s="4"/>
      <c r="M42" s="4"/>
      <c r="N42" s="34"/>
    </row>
    <row r="43" spans="1:14" outlineLevel="1" x14ac:dyDescent="0.35">
      <c r="A43" s="34" t="s">
        <v>963</v>
      </c>
      <c r="B43" s="139" t="s">
        <v>1349</v>
      </c>
      <c r="C43" s="172">
        <v>733.65596305358997</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0.37277012194582793</v>
      </c>
      <c r="E45" s="108"/>
      <c r="F45" s="154">
        <v>0.12</v>
      </c>
      <c r="G45" s="136" t="s">
        <v>744</v>
      </c>
      <c r="H45" s="4"/>
      <c r="L45" s="4"/>
      <c r="M45" s="4"/>
      <c r="N45" s="34"/>
    </row>
    <row r="46" spans="1:14" outlineLevel="1" x14ac:dyDescent="0.35">
      <c r="A46" s="6" t="s">
        <v>73</v>
      </c>
      <c r="B46" s="138" t="s">
        <v>1350</v>
      </c>
      <c r="C46" s="154">
        <v>0.1</v>
      </c>
      <c r="D46" s="154">
        <v>0.41399149891269843</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11">
        <v>23042.465375569882</v>
      </c>
      <c r="E53" s="29"/>
      <c r="F53" s="118">
        <f>IF($C$58=0,"",IF(C53="[for completion]","",C53/$C$58))</f>
        <v>0.98926691546090217</v>
      </c>
      <c r="G53" s="30"/>
      <c r="H53" s="4"/>
      <c r="L53" s="4"/>
      <c r="M53" s="4"/>
      <c r="N53" s="34"/>
    </row>
    <row r="54" spans="1:14" x14ac:dyDescent="0.35">
      <c r="A54" s="6" t="s">
        <v>83</v>
      </c>
      <c r="B54" s="22" t="s">
        <v>84</v>
      </c>
      <c r="C54" s="111">
        <v>0</v>
      </c>
      <c r="E54" s="29"/>
      <c r="F54" s="118">
        <f>IF($C$58=0,"",IF(C54="[for completion]","",C54/$C$58))</f>
        <v>0</v>
      </c>
      <c r="G54" s="30"/>
      <c r="H54" s="4"/>
      <c r="L54" s="4"/>
      <c r="M54" s="4"/>
      <c r="N54" s="34"/>
    </row>
    <row r="55" spans="1:14" x14ac:dyDescent="0.35">
      <c r="A55" s="6" t="s">
        <v>85</v>
      </c>
      <c r="B55" s="22" t="s">
        <v>86</v>
      </c>
      <c r="C55" s="111">
        <v>0</v>
      </c>
      <c r="E55" s="29"/>
      <c r="F55" s="126">
        <f t="shared" ref="F55:F56" si="0">IF($C$58=0,"",IF(C55="[for completion]","",C55/$C$58))</f>
        <v>0</v>
      </c>
      <c r="G55" s="30"/>
      <c r="H55" s="4"/>
      <c r="L55" s="4"/>
      <c r="M55" s="4"/>
      <c r="N55" s="34"/>
    </row>
    <row r="56" spans="1:14" x14ac:dyDescent="0.35">
      <c r="A56" s="6" t="s">
        <v>87</v>
      </c>
      <c r="B56" s="22" t="s">
        <v>88</v>
      </c>
      <c r="C56" s="111">
        <v>250</v>
      </c>
      <c r="E56" s="29"/>
      <c r="F56" s="126">
        <f t="shared" si="0"/>
        <v>1.0733084539097803E-2</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23292.465375569882</v>
      </c>
      <c r="D58" s="29"/>
      <c r="E58" s="29"/>
      <c r="F58" s="119">
        <f>SUM(F53:F57)</f>
        <v>1</v>
      </c>
      <c r="G58" s="30"/>
      <c r="H58" s="4"/>
      <c r="L58" s="4"/>
      <c r="M58" s="4"/>
      <c r="N58" s="34"/>
    </row>
    <row r="59" spans="1:14" outlineLevel="1" x14ac:dyDescent="0.35">
      <c r="A59" s="6" t="s">
        <v>93</v>
      </c>
      <c r="B59" s="33"/>
      <c r="C59" s="111"/>
      <c r="E59" s="29"/>
      <c r="F59" s="118">
        <f t="shared" ref="F59:F64" si="1">IF($C$58=0,"",IF(C59="[for completion]","",C59/$C$58))</f>
        <v>0</v>
      </c>
      <c r="G59" s="30"/>
      <c r="H59" s="4"/>
      <c r="L59" s="4"/>
      <c r="M59" s="4"/>
      <c r="N59" s="34"/>
    </row>
    <row r="60" spans="1:14" outlineLevel="1" x14ac:dyDescent="0.35">
      <c r="A60" s="6" t="s">
        <v>95</v>
      </c>
      <c r="B60" s="33"/>
      <c r="C60" s="111"/>
      <c r="E60" s="29"/>
      <c r="F60" s="118">
        <f t="shared" si="1"/>
        <v>0</v>
      </c>
      <c r="G60" s="30"/>
      <c r="H60" s="4"/>
      <c r="L60" s="4"/>
      <c r="M60" s="4"/>
      <c r="N60" s="34"/>
    </row>
    <row r="61" spans="1:14" outlineLevel="1" x14ac:dyDescent="0.35">
      <c r="A61" s="6" t="s">
        <v>96</v>
      </c>
      <c r="B61" s="33"/>
      <c r="C61" s="111"/>
      <c r="E61" s="29"/>
      <c r="F61" s="118">
        <f t="shared" si="1"/>
        <v>0</v>
      </c>
      <c r="G61" s="30"/>
      <c r="H61" s="4"/>
      <c r="L61" s="4"/>
      <c r="M61" s="4"/>
      <c r="N61" s="34"/>
    </row>
    <row r="62" spans="1:14" outlineLevel="1" x14ac:dyDescent="0.35">
      <c r="A62" s="6" t="s">
        <v>97</v>
      </c>
      <c r="B62" s="33"/>
      <c r="C62" s="111"/>
      <c r="E62" s="29"/>
      <c r="F62" s="118">
        <f t="shared" si="1"/>
        <v>0</v>
      </c>
      <c r="G62" s="30"/>
      <c r="H62" s="4"/>
      <c r="L62" s="4"/>
      <c r="M62" s="4"/>
      <c r="N62" s="34"/>
    </row>
    <row r="63" spans="1:14" outlineLevel="1" x14ac:dyDescent="0.35">
      <c r="A63" s="6" t="s">
        <v>98</v>
      </c>
      <c r="B63" s="33"/>
      <c r="C63" s="111"/>
      <c r="E63" s="29"/>
      <c r="F63" s="118">
        <f t="shared" si="1"/>
        <v>0</v>
      </c>
      <c r="G63" s="30"/>
      <c r="H63" s="4"/>
      <c r="L63" s="4"/>
      <c r="M63" s="4"/>
      <c r="N63" s="34"/>
    </row>
    <row r="64" spans="1:14" outlineLevel="1" x14ac:dyDescent="0.35">
      <c r="A64" s="6" t="s">
        <v>99</v>
      </c>
      <c r="B64" s="33"/>
      <c r="C64" s="113"/>
      <c r="D64" s="34"/>
      <c r="E64" s="34"/>
      <c r="F64" s="118">
        <f t="shared" si="1"/>
        <v>0</v>
      </c>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14">
        <f>252.835779979144/12</f>
        <v>21.069648331595335</v>
      </c>
      <c r="D66" s="172"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11">
        <v>3.49624252</v>
      </c>
      <c r="D70" s="172" t="s">
        <v>743</v>
      </c>
      <c r="E70" s="2"/>
      <c r="F70" s="118">
        <f t="shared" ref="F70:F76" si="2">IF($C$77=0,"",IF(C70="[for completion]","",C70/$C$77))</f>
        <v>1.5010186614539261E-4</v>
      </c>
      <c r="G70" s="118" t="str">
        <f>IF($D$77=0,"",IF(D70="[Mark as ND1 if not relevant]","",D70/$D$77))</f>
        <v/>
      </c>
      <c r="H70" s="4"/>
      <c r="L70" s="4"/>
      <c r="M70" s="4"/>
      <c r="N70" s="34"/>
    </row>
    <row r="71" spans="1:14" x14ac:dyDescent="0.35">
      <c r="A71" s="6" t="s">
        <v>107</v>
      </c>
      <c r="B71" s="104" t="s">
        <v>942</v>
      </c>
      <c r="C71" s="111">
        <v>15.21635607</v>
      </c>
      <c r="D71" s="172" t="s">
        <v>743</v>
      </c>
      <c r="E71" s="2"/>
      <c r="F71" s="118">
        <f t="shared" si="2"/>
        <v>6.5327374430529275E-4</v>
      </c>
      <c r="G71" s="118" t="str">
        <f t="shared" ref="G71:G76" si="3">IF($D$77=0,"",IF(D71="[Mark as ND1 if not relevant]","",D71/$D$77))</f>
        <v/>
      </c>
      <c r="H71" s="4"/>
      <c r="L71" s="4"/>
      <c r="M71" s="4"/>
      <c r="N71" s="34"/>
    </row>
    <row r="72" spans="1:14" x14ac:dyDescent="0.35">
      <c r="A72" s="6" t="s">
        <v>108</v>
      </c>
      <c r="B72" s="103" t="s">
        <v>943</v>
      </c>
      <c r="C72" s="111">
        <v>42.010237740000001</v>
      </c>
      <c r="D72" s="172" t="s">
        <v>743</v>
      </c>
      <c r="E72" s="2"/>
      <c r="F72" s="118">
        <f t="shared" si="2"/>
        <v>1.8035977326840591E-3</v>
      </c>
      <c r="G72" s="118" t="str">
        <f t="shared" si="3"/>
        <v/>
      </c>
      <c r="H72" s="4"/>
      <c r="L72" s="4"/>
      <c r="M72" s="4"/>
      <c r="N72" s="34"/>
    </row>
    <row r="73" spans="1:14" x14ac:dyDescent="0.35">
      <c r="A73" s="6" t="s">
        <v>109</v>
      </c>
      <c r="B73" s="103" t="s">
        <v>944</v>
      </c>
      <c r="C73" s="111">
        <v>63.199628490000002</v>
      </c>
      <c r="D73" s="172" t="s">
        <v>743</v>
      </c>
      <c r="E73" s="2"/>
      <c r="F73" s="118">
        <f t="shared" si="2"/>
        <v>2.7133078216909625E-3</v>
      </c>
      <c r="G73" s="118" t="str">
        <f t="shared" si="3"/>
        <v/>
      </c>
      <c r="H73" s="4"/>
      <c r="L73" s="4"/>
      <c r="M73" s="4"/>
      <c r="N73" s="34"/>
    </row>
    <row r="74" spans="1:14" x14ac:dyDescent="0.35">
      <c r="A74" s="6" t="s">
        <v>110</v>
      </c>
      <c r="B74" s="103" t="s">
        <v>945</v>
      </c>
      <c r="C74" s="111">
        <f>98.55355823+250</f>
        <v>348.55355823000002</v>
      </c>
      <c r="D74" s="172" t="s">
        <v>743</v>
      </c>
      <c r="E74" s="2"/>
      <c r="F74" s="118">
        <f t="shared" si="2"/>
        <v>1.4964219227543681E-2</v>
      </c>
      <c r="G74" s="118" t="str">
        <f t="shared" si="3"/>
        <v/>
      </c>
      <c r="H74" s="4"/>
      <c r="L74" s="4"/>
      <c r="M74" s="4"/>
      <c r="N74" s="34"/>
    </row>
    <row r="75" spans="1:14" x14ac:dyDescent="0.35">
      <c r="A75" s="6" t="s">
        <v>111</v>
      </c>
      <c r="B75" s="103" t="s">
        <v>946</v>
      </c>
      <c r="C75" s="111">
        <v>1152.7374969699999</v>
      </c>
      <c r="D75" s="172" t="s">
        <v>743</v>
      </c>
      <c r="E75" s="2"/>
      <c r="F75" s="118">
        <f t="shared" si="2"/>
        <v>4.9489716025467777E-2</v>
      </c>
      <c r="G75" s="118" t="str">
        <f t="shared" si="3"/>
        <v/>
      </c>
      <c r="H75" s="4"/>
      <c r="L75" s="4"/>
      <c r="M75" s="4"/>
      <c r="N75" s="34"/>
    </row>
    <row r="76" spans="1:14" x14ac:dyDescent="0.35">
      <c r="A76" s="6" t="s">
        <v>112</v>
      </c>
      <c r="B76" s="103" t="s">
        <v>947</v>
      </c>
      <c r="C76" s="111">
        <v>21667.251855549999</v>
      </c>
      <c r="D76" s="172" t="s">
        <v>743</v>
      </c>
      <c r="E76" s="2"/>
      <c r="F76" s="118">
        <f t="shared" si="2"/>
        <v>0.9302257835821629</v>
      </c>
      <c r="G76" s="118" t="str">
        <f t="shared" si="3"/>
        <v/>
      </c>
      <c r="H76" s="4"/>
      <c r="L76" s="4"/>
      <c r="M76" s="4"/>
      <c r="N76" s="34"/>
    </row>
    <row r="77" spans="1:14" x14ac:dyDescent="0.35">
      <c r="A77" s="6" t="s">
        <v>113</v>
      </c>
      <c r="B77" s="38" t="s">
        <v>92</v>
      </c>
      <c r="C77" s="112">
        <f>SUM(C70:C76)</f>
        <v>23292.465375569998</v>
      </c>
      <c r="D77" s="112">
        <f>SUM(D70:D76)</f>
        <v>0</v>
      </c>
      <c r="E77" s="22"/>
      <c r="F77" s="119">
        <f>SUM(F70:F76)</f>
        <v>1</v>
      </c>
      <c r="G77" s="119">
        <f>SUM(G70:G76)</f>
        <v>0</v>
      </c>
      <c r="H77" s="4"/>
      <c r="L77" s="4"/>
      <c r="M77" s="4"/>
      <c r="N77" s="34"/>
    </row>
    <row r="78" spans="1:14" outlineLevel="1" x14ac:dyDescent="0.35">
      <c r="A78" s="6" t="s">
        <v>114</v>
      </c>
      <c r="B78" s="39" t="s">
        <v>115</v>
      </c>
      <c r="C78" s="112">
        <v>1.722E-3</v>
      </c>
      <c r="D78" s="112"/>
      <c r="E78" s="22"/>
      <c r="F78" s="118">
        <f>IF($C$77=0,"",IF(C78="[for completion]","",C78/$C$77))</f>
        <v>7.3929486305305299E-8</v>
      </c>
      <c r="G78" s="118" t="str">
        <f t="shared" ref="G78:G87" si="4">IF($D$77=0,"",IF(D78="[for completion]","",D78/$D$77))</f>
        <v/>
      </c>
      <c r="H78" s="4"/>
      <c r="L78" s="4"/>
      <c r="M78" s="4"/>
      <c r="N78" s="34"/>
    </row>
    <row r="79" spans="1:14" outlineLevel="1" x14ac:dyDescent="0.35">
      <c r="A79" s="6" t="s">
        <v>116</v>
      </c>
      <c r="B79" s="39" t="s">
        <v>117</v>
      </c>
      <c r="C79" s="112">
        <v>0.74684740000000005</v>
      </c>
      <c r="D79" s="112"/>
      <c r="E79" s="22"/>
      <c r="F79" s="118">
        <f t="shared" ref="F79:F82" si="5">IF($C$77=0,"",IF(C79="[for completion]","",C79/$C$77))</f>
        <v>3.206390512802141E-5</v>
      </c>
      <c r="G79" s="118" t="str">
        <f t="shared" si="4"/>
        <v/>
      </c>
      <c r="H79" s="4"/>
      <c r="L79" s="4"/>
      <c r="M79" s="4"/>
      <c r="N79" s="34"/>
    </row>
    <row r="80" spans="1:14" outlineLevel="1" x14ac:dyDescent="0.35">
      <c r="A80" s="6" t="s">
        <v>118</v>
      </c>
      <c r="B80" s="39" t="s">
        <v>119</v>
      </c>
      <c r="C80" s="112">
        <v>2.74939512</v>
      </c>
      <c r="D80" s="112"/>
      <c r="E80" s="22"/>
      <c r="F80" s="118">
        <f t="shared" si="5"/>
        <v>1.180379610173712E-4</v>
      </c>
      <c r="G80" s="118" t="str">
        <f t="shared" si="4"/>
        <v/>
      </c>
      <c r="H80" s="4"/>
      <c r="L80" s="4"/>
      <c r="M80" s="4"/>
      <c r="N80" s="34"/>
    </row>
    <row r="81" spans="1:14" outlineLevel="1" x14ac:dyDescent="0.35">
      <c r="A81" s="6" t="s">
        <v>120</v>
      </c>
      <c r="B81" s="39" t="s">
        <v>121</v>
      </c>
      <c r="C81" s="112">
        <v>5.946882564</v>
      </c>
      <c r="D81" s="112"/>
      <c r="E81" s="22"/>
      <c r="F81" s="118">
        <f t="shared" si="5"/>
        <v>2.5531357321399354E-4</v>
      </c>
      <c r="G81" s="118" t="str">
        <f t="shared" si="4"/>
        <v/>
      </c>
      <c r="H81" s="4"/>
      <c r="L81" s="4"/>
      <c r="M81" s="4"/>
      <c r="N81" s="34"/>
    </row>
    <row r="82" spans="1:14" outlineLevel="1" x14ac:dyDescent="0.35">
      <c r="A82" s="6" t="s">
        <v>122</v>
      </c>
      <c r="B82" s="39" t="s">
        <v>123</v>
      </c>
      <c r="C82" s="112">
        <v>9.2695304299999997</v>
      </c>
      <c r="D82" s="112"/>
      <c r="E82" s="22"/>
      <c r="F82" s="118">
        <f t="shared" si="5"/>
        <v>3.9796261497171642E-4</v>
      </c>
      <c r="G82" s="118" t="str">
        <f t="shared" si="4"/>
        <v/>
      </c>
      <c r="H82" s="4"/>
      <c r="L82" s="4"/>
      <c r="M82" s="4"/>
      <c r="N82" s="34"/>
    </row>
    <row r="83" spans="1:14" outlineLevel="1" x14ac:dyDescent="0.35">
      <c r="A83" s="6" t="s">
        <v>124</v>
      </c>
      <c r="B83" s="39"/>
      <c r="C83" s="29"/>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4"/>
        <v/>
      </c>
      <c r="H86" s="4"/>
      <c r="L86" s="4"/>
      <c r="M86" s="4"/>
      <c r="N86" s="34"/>
    </row>
    <row r="87" spans="1:14" outlineLevel="1" x14ac:dyDescent="0.35">
      <c r="A87" s="6" t="s">
        <v>128</v>
      </c>
      <c r="B87" s="39"/>
      <c r="C87" s="29"/>
      <c r="D87" s="29"/>
      <c r="E87" s="22"/>
      <c r="F87" s="30"/>
      <c r="G87" s="30" t="str">
        <f t="shared" si="4"/>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14">
        <v>2.1484279515068891</v>
      </c>
      <c r="D89" s="172"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11">
        <v>3988.1</v>
      </c>
      <c r="D93" s="172" t="s">
        <v>743</v>
      </c>
      <c r="E93" s="2"/>
      <c r="F93" s="118">
        <f>IF($C$100=0,"",IF(C93="[for completion]","",IF(C93="","",C93/$C$100)))</f>
        <v>0.23504358319554777</v>
      </c>
      <c r="G93" s="118" t="str">
        <f>IF($D$100=0,"",IF(D93="[Mark as ND1 if not relevant]","",IF(D93="","",D93/$D$100)))</f>
        <v/>
      </c>
      <c r="H93" s="4"/>
      <c r="L93" s="4"/>
      <c r="M93" s="4"/>
      <c r="N93" s="34"/>
    </row>
    <row r="94" spans="1:14" x14ac:dyDescent="0.35">
      <c r="A94" s="6" t="s">
        <v>135</v>
      </c>
      <c r="B94" s="104" t="s">
        <v>942</v>
      </c>
      <c r="C94" s="111">
        <v>5837.4290000000001</v>
      </c>
      <c r="D94" s="172" t="s">
        <v>743</v>
      </c>
      <c r="E94" s="2"/>
      <c r="F94" s="118">
        <f t="shared" ref="F94:F99" si="6">IF($C$100=0,"",IF(C94="[for completion]","",IF(C94="","",C94/$C$100)))</f>
        <v>0.34403606449427132</v>
      </c>
      <c r="G94" s="118" t="str">
        <f t="shared" ref="G94:G99" si="7">IF($D$100=0,"",IF(D94="[Mark as ND1 if not relevant]","",IF(D94="","",D94/$D$100)))</f>
        <v/>
      </c>
      <c r="H94" s="4"/>
      <c r="L94" s="4"/>
      <c r="M94" s="4"/>
      <c r="N94" s="34"/>
    </row>
    <row r="95" spans="1:14" x14ac:dyDescent="0.35">
      <c r="A95" s="6" t="s">
        <v>136</v>
      </c>
      <c r="B95" s="104" t="s">
        <v>943</v>
      </c>
      <c r="C95" s="111">
        <v>2769.25</v>
      </c>
      <c r="D95" s="172" t="s">
        <v>743</v>
      </c>
      <c r="E95" s="2"/>
      <c r="F95" s="118">
        <f t="shared" si="6"/>
        <v>0.16320915793592705</v>
      </c>
      <c r="G95" s="118" t="str">
        <f t="shared" si="7"/>
        <v/>
      </c>
      <c r="H95" s="4"/>
      <c r="L95" s="4"/>
      <c r="M95" s="4"/>
      <c r="N95" s="34"/>
    </row>
    <row r="96" spans="1:14" x14ac:dyDescent="0.35">
      <c r="A96" s="6" t="s">
        <v>137</v>
      </c>
      <c r="B96" s="104" t="s">
        <v>944</v>
      </c>
      <c r="C96" s="111">
        <v>3582.7125000000001</v>
      </c>
      <c r="D96" s="172" t="s">
        <v>743</v>
      </c>
      <c r="E96" s="2"/>
      <c r="F96" s="118">
        <f t="shared" si="6"/>
        <v>0.21115157181602243</v>
      </c>
      <c r="G96" s="118" t="str">
        <f t="shared" si="7"/>
        <v/>
      </c>
      <c r="H96" s="4"/>
      <c r="L96" s="4"/>
      <c r="M96" s="4"/>
      <c r="N96" s="34"/>
    </row>
    <row r="97" spans="1:14" x14ac:dyDescent="0.35">
      <c r="A97" s="6" t="s">
        <v>138</v>
      </c>
      <c r="B97" s="104" t="s">
        <v>945</v>
      </c>
      <c r="C97" s="111">
        <v>730</v>
      </c>
      <c r="D97" s="172" t="s">
        <v>743</v>
      </c>
      <c r="E97" s="2"/>
      <c r="F97" s="118">
        <f t="shared" si="6"/>
        <v>4.302344869304929E-2</v>
      </c>
      <c r="G97" s="118" t="str">
        <f t="shared" si="7"/>
        <v/>
      </c>
      <c r="H97" s="4"/>
      <c r="L97" s="4"/>
      <c r="M97" s="4"/>
    </row>
    <row r="98" spans="1:14" x14ac:dyDescent="0.35">
      <c r="A98" s="6" t="s">
        <v>139</v>
      </c>
      <c r="B98" s="104" t="s">
        <v>946</v>
      </c>
      <c r="C98" s="111">
        <v>60</v>
      </c>
      <c r="D98" s="172" t="s">
        <v>743</v>
      </c>
      <c r="E98" s="2"/>
      <c r="F98" s="118">
        <f t="shared" si="6"/>
        <v>3.5361738651821335E-3</v>
      </c>
      <c r="G98" s="118" t="str">
        <f t="shared" si="7"/>
        <v/>
      </c>
      <c r="H98" s="4"/>
      <c r="L98" s="4"/>
      <c r="M98" s="4"/>
    </row>
    <row r="99" spans="1:14" x14ac:dyDescent="0.35">
      <c r="A99" s="6" t="s">
        <v>140</v>
      </c>
      <c r="B99" s="104" t="s">
        <v>947</v>
      </c>
      <c r="C99" s="111">
        <v>0</v>
      </c>
      <c r="D99" s="172" t="s">
        <v>743</v>
      </c>
      <c r="E99" s="2"/>
      <c r="F99" s="118">
        <f t="shared" si="6"/>
        <v>0</v>
      </c>
      <c r="G99" s="118" t="str">
        <f t="shared" si="7"/>
        <v/>
      </c>
      <c r="H99" s="4"/>
      <c r="L99" s="4"/>
      <c r="M99" s="4"/>
    </row>
    <row r="100" spans="1:14" x14ac:dyDescent="0.35">
      <c r="A100" s="6" t="s">
        <v>141</v>
      </c>
      <c r="B100" s="38" t="s">
        <v>92</v>
      </c>
      <c r="C100" s="112">
        <f>SUM(C93:C99)</f>
        <v>16967.4915</v>
      </c>
      <c r="D100" s="112">
        <f>SUM(D93:D99)</f>
        <v>0</v>
      </c>
      <c r="E100" s="22"/>
      <c r="F100" s="119">
        <f>SUM(F93:F99)</f>
        <v>1</v>
      </c>
      <c r="G100" s="119">
        <f>SUM(G93:G99)</f>
        <v>0</v>
      </c>
      <c r="H100" s="4"/>
      <c r="L100" s="4"/>
      <c r="M100" s="4"/>
    </row>
    <row r="101" spans="1:14" outlineLevel="1" x14ac:dyDescent="0.35">
      <c r="A101" s="6" t="s">
        <v>142</v>
      </c>
      <c r="B101" s="39" t="s">
        <v>115</v>
      </c>
      <c r="C101" s="112">
        <v>0</v>
      </c>
      <c r="D101" s="112"/>
      <c r="E101" s="22"/>
      <c r="F101" s="118">
        <f t="shared" ref="F101:F105" si="8">IF($C$100=0,"",IF(C101="[for completion]","",C101/$C$100))</f>
        <v>0</v>
      </c>
      <c r="G101" s="118" t="str">
        <f t="shared" ref="G101:G105" si="9">IF($D$100=0,"",IF(D101="[for completion]","",D101/$D$100))</f>
        <v/>
      </c>
      <c r="H101" s="4"/>
      <c r="L101" s="4"/>
      <c r="M101" s="4"/>
    </row>
    <row r="102" spans="1:14" outlineLevel="1" x14ac:dyDescent="0.35">
      <c r="A102" s="6" t="s">
        <v>143</v>
      </c>
      <c r="B102" s="39" t="s">
        <v>117</v>
      </c>
      <c r="C102" s="112">
        <v>1000</v>
      </c>
      <c r="D102" s="112"/>
      <c r="E102" s="22"/>
      <c r="F102" s="118">
        <f t="shared" si="8"/>
        <v>5.8936231086368897E-2</v>
      </c>
      <c r="G102" s="118" t="str">
        <f t="shared" si="9"/>
        <v/>
      </c>
      <c r="H102" s="4"/>
      <c r="L102" s="4"/>
      <c r="M102" s="4"/>
    </row>
    <row r="103" spans="1:14" outlineLevel="1" x14ac:dyDescent="0.35">
      <c r="A103" s="6" t="s">
        <v>144</v>
      </c>
      <c r="B103" s="39" t="s">
        <v>119</v>
      </c>
      <c r="C103" s="112">
        <v>2988.1</v>
      </c>
      <c r="D103" s="112"/>
      <c r="E103" s="22"/>
      <c r="F103" s="118">
        <f t="shared" si="8"/>
        <v>0.17610735210917888</v>
      </c>
      <c r="G103" s="118" t="str">
        <f t="shared" si="9"/>
        <v/>
      </c>
      <c r="H103" s="4"/>
      <c r="L103" s="4"/>
      <c r="M103" s="4"/>
    </row>
    <row r="104" spans="1:14" outlineLevel="1" x14ac:dyDescent="0.35">
      <c r="A104" s="6" t="s">
        <v>145</v>
      </c>
      <c r="B104" s="39" t="s">
        <v>121</v>
      </c>
      <c r="C104" s="112">
        <v>3323.1</v>
      </c>
      <c r="D104" s="112"/>
      <c r="E104" s="22"/>
      <c r="F104" s="118">
        <f t="shared" si="8"/>
        <v>0.19585098952311247</v>
      </c>
      <c r="G104" s="118" t="str">
        <f t="shared" si="9"/>
        <v/>
      </c>
      <c r="H104" s="4"/>
      <c r="L104" s="4"/>
      <c r="M104" s="4"/>
    </row>
    <row r="105" spans="1:14" outlineLevel="1" x14ac:dyDescent="0.35">
      <c r="A105" s="6" t="s">
        <v>146</v>
      </c>
      <c r="B105" s="39" t="s">
        <v>123</v>
      </c>
      <c r="C105" s="112">
        <v>2514.3290000000002</v>
      </c>
      <c r="D105" s="112"/>
      <c r="E105" s="22"/>
      <c r="F105" s="118">
        <f t="shared" si="8"/>
        <v>0.14818507497115882</v>
      </c>
      <c r="G105" s="118" t="str">
        <f t="shared" si="9"/>
        <v/>
      </c>
      <c r="H105" s="4"/>
      <c r="L105" s="4"/>
      <c r="M105" s="4"/>
    </row>
    <row r="106" spans="1:14" outlineLevel="1" x14ac:dyDescent="0.35">
      <c r="A106" s="6" t="s">
        <v>147</v>
      </c>
      <c r="B106" s="39"/>
      <c r="C106" s="29"/>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10">IF($C$129=0,"",IF(C113="[for completion]","",IF(C113="","",C113/$C$129)))</f>
        <v>0</v>
      </c>
      <c r="G113" s="118" t="str">
        <f t="shared" ref="G113:G128" si="11">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10"/>
        <v>0</v>
      </c>
      <c r="G114" s="118" t="str">
        <f t="shared" si="11"/>
        <v/>
      </c>
      <c r="I114" s="6"/>
      <c r="J114" s="6"/>
      <c r="K114" s="6"/>
      <c r="L114" s="22" t="s">
        <v>166</v>
      </c>
      <c r="M114" s="4"/>
      <c r="N114" s="4"/>
    </row>
    <row r="115" spans="1:14" s="40" customFormat="1" x14ac:dyDescent="0.35">
      <c r="A115" s="6" t="s">
        <v>160</v>
      </c>
      <c r="B115" s="22" t="s">
        <v>951</v>
      </c>
      <c r="C115" s="141">
        <v>0</v>
      </c>
      <c r="D115" s="141" t="s">
        <v>744</v>
      </c>
      <c r="E115" s="30"/>
      <c r="F115" s="118">
        <f t="shared" si="10"/>
        <v>0</v>
      </c>
      <c r="G115" s="118" t="str">
        <f t="shared" si="11"/>
        <v/>
      </c>
      <c r="I115" s="6"/>
      <c r="J115" s="6"/>
      <c r="K115" s="6"/>
      <c r="L115" s="22" t="s">
        <v>951</v>
      </c>
      <c r="M115" s="4"/>
      <c r="N115" s="4"/>
    </row>
    <row r="116" spans="1:14" s="40" customFormat="1" x14ac:dyDescent="0.35">
      <c r="A116" s="6" t="s">
        <v>162</v>
      </c>
      <c r="B116" s="22" t="s">
        <v>952</v>
      </c>
      <c r="C116" s="141">
        <v>0</v>
      </c>
      <c r="D116" s="141" t="s">
        <v>744</v>
      </c>
      <c r="E116" s="30"/>
      <c r="F116" s="118">
        <f t="shared" si="10"/>
        <v>0</v>
      </c>
      <c r="G116" s="118" t="str">
        <f t="shared" si="11"/>
        <v/>
      </c>
      <c r="I116" s="6"/>
      <c r="J116" s="6"/>
      <c r="K116" s="6"/>
      <c r="L116" s="22" t="s">
        <v>952</v>
      </c>
      <c r="M116" s="4"/>
      <c r="N116" s="4"/>
    </row>
    <row r="117" spans="1:14" s="40" customFormat="1" x14ac:dyDescent="0.35">
      <c r="A117" s="6" t="s">
        <v>163</v>
      </c>
      <c r="B117" s="22" t="s">
        <v>168</v>
      </c>
      <c r="C117" s="141">
        <v>0</v>
      </c>
      <c r="D117" s="141" t="s">
        <v>744</v>
      </c>
      <c r="E117" s="22"/>
      <c r="F117" s="118">
        <f t="shared" si="10"/>
        <v>0</v>
      </c>
      <c r="G117" s="118" t="str">
        <f t="shared" si="11"/>
        <v/>
      </c>
      <c r="I117" s="6"/>
      <c r="J117" s="6"/>
      <c r="K117" s="6"/>
      <c r="L117" s="22" t="s">
        <v>168</v>
      </c>
      <c r="M117" s="4"/>
      <c r="N117" s="4"/>
    </row>
    <row r="118" spans="1:14" x14ac:dyDescent="0.35">
      <c r="A118" s="6" t="s">
        <v>164</v>
      </c>
      <c r="B118" s="22" t="s">
        <v>170</v>
      </c>
      <c r="C118" s="141">
        <v>0</v>
      </c>
      <c r="D118" s="141" t="s">
        <v>744</v>
      </c>
      <c r="E118" s="22"/>
      <c r="F118" s="118">
        <f t="shared" si="10"/>
        <v>0</v>
      </c>
      <c r="G118" s="118" t="str">
        <f t="shared" si="11"/>
        <v/>
      </c>
      <c r="L118" s="22" t="s">
        <v>170</v>
      </c>
      <c r="M118" s="4"/>
    </row>
    <row r="119" spans="1:14" x14ac:dyDescent="0.35">
      <c r="A119" s="6" t="s">
        <v>165</v>
      </c>
      <c r="B119" s="22" t="s">
        <v>953</v>
      </c>
      <c r="C119" s="141">
        <v>0</v>
      </c>
      <c r="D119" s="141" t="s">
        <v>744</v>
      </c>
      <c r="E119" s="22"/>
      <c r="F119" s="118">
        <f t="shared" si="10"/>
        <v>0</v>
      </c>
      <c r="G119" s="118" t="str">
        <f t="shared" si="11"/>
        <v/>
      </c>
      <c r="L119" s="22" t="s">
        <v>953</v>
      </c>
      <c r="M119" s="4"/>
    </row>
    <row r="120" spans="1:14" x14ac:dyDescent="0.35">
      <c r="A120" s="6" t="s">
        <v>167</v>
      </c>
      <c r="B120" s="22" t="s">
        <v>172</v>
      </c>
      <c r="C120" s="141">
        <v>0</v>
      </c>
      <c r="D120" s="141" t="s">
        <v>744</v>
      </c>
      <c r="E120" s="22"/>
      <c r="F120" s="118">
        <f t="shared" si="10"/>
        <v>0</v>
      </c>
      <c r="G120" s="118" t="str">
        <f t="shared" si="11"/>
        <v/>
      </c>
      <c r="L120" s="22" t="s">
        <v>172</v>
      </c>
      <c r="M120" s="4"/>
    </row>
    <row r="121" spans="1:14" x14ac:dyDescent="0.35">
      <c r="A121" s="6" t="s">
        <v>169</v>
      </c>
      <c r="B121" s="22" t="s">
        <v>960</v>
      </c>
      <c r="C121" s="141">
        <v>0</v>
      </c>
      <c r="D121" s="141" t="s">
        <v>744</v>
      </c>
      <c r="E121" s="22"/>
      <c r="F121" s="118">
        <f t="shared" ref="F121" si="12">IF($C$129=0,"",IF(C121="[for completion]","",IF(C121="","",C121/$C$129)))</f>
        <v>0</v>
      </c>
      <c r="G121" s="118" t="str">
        <f t="shared" ref="G121" si="13">IF($D$129=0,"",IF(D121="[for completion]","",IF(D121="","",D121/$D$129)))</f>
        <v/>
      </c>
      <c r="L121" s="22"/>
      <c r="M121" s="4"/>
    </row>
    <row r="122" spans="1:14" x14ac:dyDescent="0.35">
      <c r="A122" s="6" t="s">
        <v>171</v>
      </c>
      <c r="B122" s="22" t="s">
        <v>174</v>
      </c>
      <c r="C122" s="141">
        <v>0</v>
      </c>
      <c r="D122" s="141" t="s">
        <v>744</v>
      </c>
      <c r="E122" s="22"/>
      <c r="F122" s="118">
        <f t="shared" si="10"/>
        <v>0</v>
      </c>
      <c r="G122" s="118" t="str">
        <f t="shared" si="11"/>
        <v/>
      </c>
      <c r="L122" s="22" t="s">
        <v>174</v>
      </c>
      <c r="M122" s="4"/>
    </row>
    <row r="123" spans="1:14" x14ac:dyDescent="0.35">
      <c r="A123" s="6" t="s">
        <v>173</v>
      </c>
      <c r="B123" s="22" t="s">
        <v>161</v>
      </c>
      <c r="C123" s="141">
        <v>0</v>
      </c>
      <c r="D123" s="141" t="s">
        <v>744</v>
      </c>
      <c r="E123" s="22"/>
      <c r="F123" s="118">
        <f t="shared" si="10"/>
        <v>0</v>
      </c>
      <c r="G123" s="118" t="str">
        <f t="shared" si="11"/>
        <v/>
      </c>
      <c r="L123" s="22" t="s">
        <v>161</v>
      </c>
      <c r="M123" s="4"/>
    </row>
    <row r="124" spans="1:14" x14ac:dyDescent="0.35">
      <c r="A124" s="6" t="s">
        <v>175</v>
      </c>
      <c r="B124" s="104" t="s">
        <v>955</v>
      </c>
      <c r="C124" s="111">
        <v>23292.465375569882</v>
      </c>
      <c r="D124" s="141" t="s">
        <v>744</v>
      </c>
      <c r="E124" s="22"/>
      <c r="F124" s="118">
        <f t="shared" si="10"/>
        <v>1</v>
      </c>
      <c r="G124" s="118" t="str">
        <f t="shared" si="11"/>
        <v/>
      </c>
      <c r="L124" s="104" t="s">
        <v>955</v>
      </c>
      <c r="M124" s="4"/>
    </row>
    <row r="125" spans="1:14" x14ac:dyDescent="0.35">
      <c r="A125" s="6" t="s">
        <v>177</v>
      </c>
      <c r="B125" s="22" t="s">
        <v>176</v>
      </c>
      <c r="C125" s="141">
        <v>0</v>
      </c>
      <c r="D125" s="141" t="s">
        <v>744</v>
      </c>
      <c r="E125" s="22"/>
      <c r="F125" s="118">
        <f t="shared" si="10"/>
        <v>0</v>
      </c>
      <c r="G125" s="118" t="str">
        <f t="shared" si="11"/>
        <v/>
      </c>
      <c r="L125" s="22" t="s">
        <v>176</v>
      </c>
      <c r="M125" s="4"/>
    </row>
    <row r="126" spans="1:14" x14ac:dyDescent="0.35">
      <c r="A126" s="6" t="s">
        <v>179</v>
      </c>
      <c r="B126" s="22" t="s">
        <v>178</v>
      </c>
      <c r="C126" s="141">
        <v>0</v>
      </c>
      <c r="D126" s="141" t="s">
        <v>744</v>
      </c>
      <c r="E126" s="22"/>
      <c r="F126" s="118">
        <f t="shared" si="10"/>
        <v>0</v>
      </c>
      <c r="G126" s="118" t="str">
        <f t="shared" si="11"/>
        <v/>
      </c>
      <c r="H126" s="34"/>
      <c r="L126" s="22" t="s">
        <v>178</v>
      </c>
      <c r="M126" s="4"/>
    </row>
    <row r="127" spans="1:14" x14ac:dyDescent="0.35">
      <c r="A127" s="6" t="s">
        <v>180</v>
      </c>
      <c r="B127" s="22" t="s">
        <v>954</v>
      </c>
      <c r="C127" s="141">
        <v>0</v>
      </c>
      <c r="D127" s="141" t="s">
        <v>744</v>
      </c>
      <c r="E127" s="22"/>
      <c r="F127" s="118">
        <f t="shared" ref="F127" si="14">IF($C$129=0,"",IF(C127="[for completion]","",IF(C127="","",C127/$C$129)))</f>
        <v>0</v>
      </c>
      <c r="G127" s="118" t="str">
        <f t="shared" ref="G127" si="15">IF($D$129=0,"",IF(D127="[for completion]","",IF(D127="","",D127/$D$129)))</f>
        <v/>
      </c>
      <c r="H127" s="4"/>
      <c r="L127" s="22" t="s">
        <v>954</v>
      </c>
      <c r="M127" s="4"/>
    </row>
    <row r="128" spans="1:14" x14ac:dyDescent="0.35">
      <c r="A128" s="6" t="s">
        <v>956</v>
      </c>
      <c r="B128" s="22" t="s">
        <v>90</v>
      </c>
      <c r="C128" s="141">
        <v>0</v>
      </c>
      <c r="D128" s="141" t="s">
        <v>744</v>
      </c>
      <c r="E128" s="22"/>
      <c r="F128" s="118">
        <f t="shared" si="10"/>
        <v>0</v>
      </c>
      <c r="G128" s="118" t="str">
        <f t="shared" si="11"/>
        <v/>
      </c>
      <c r="H128" s="4"/>
      <c r="L128" s="4"/>
      <c r="M128" s="4"/>
    </row>
    <row r="129" spans="1:14" x14ac:dyDescent="0.35">
      <c r="A129" s="6" t="s">
        <v>959</v>
      </c>
      <c r="B129" s="38" t="s">
        <v>92</v>
      </c>
      <c r="C129" s="111">
        <f>SUM(C112:C128)</f>
        <v>23292.465375569882</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f t="shared" ref="F131:F136" si="16">IF($C$129=0,"",IF(C131="[for completion]","",C131/$C$129))</f>
        <v>0</v>
      </c>
      <c r="G131" s="118" t="str">
        <f t="shared" ref="G131:G136" si="17">IF($D$129=0,"",IF(D131="[for completion]","",D131/$D$129))</f>
        <v/>
      </c>
      <c r="H131" s="4"/>
      <c r="L131" s="4"/>
      <c r="M131" s="4"/>
    </row>
    <row r="132" spans="1:14" outlineLevel="1" x14ac:dyDescent="0.35">
      <c r="A132" s="6" t="s">
        <v>183</v>
      </c>
      <c r="B132" s="33"/>
      <c r="C132" s="111"/>
      <c r="D132" s="111"/>
      <c r="E132" s="22"/>
      <c r="F132" s="118">
        <f t="shared" si="16"/>
        <v>0</v>
      </c>
      <c r="G132" s="118" t="str">
        <f t="shared" si="17"/>
        <v/>
      </c>
      <c r="H132" s="4"/>
      <c r="L132" s="4"/>
      <c r="M132" s="4"/>
    </row>
    <row r="133" spans="1:14" outlineLevel="1" x14ac:dyDescent="0.35">
      <c r="A133" s="6" t="s">
        <v>184</v>
      </c>
      <c r="B133" s="33"/>
      <c r="C133" s="111"/>
      <c r="D133" s="111"/>
      <c r="E133" s="22"/>
      <c r="F133" s="118">
        <f t="shared" si="16"/>
        <v>0</v>
      </c>
      <c r="G133" s="118" t="str">
        <f t="shared" si="17"/>
        <v/>
      </c>
      <c r="H133" s="4"/>
      <c r="L133" s="4"/>
      <c r="M133" s="4"/>
    </row>
    <row r="134" spans="1:14" outlineLevel="1" x14ac:dyDescent="0.35">
      <c r="A134" s="6" t="s">
        <v>185</v>
      </c>
      <c r="B134" s="33"/>
      <c r="C134" s="111"/>
      <c r="D134" s="111"/>
      <c r="E134" s="22"/>
      <c r="F134" s="118">
        <f t="shared" si="16"/>
        <v>0</v>
      </c>
      <c r="G134" s="118" t="str">
        <f t="shared" si="17"/>
        <v/>
      </c>
      <c r="H134" s="4"/>
      <c r="L134" s="4"/>
      <c r="M134" s="4"/>
    </row>
    <row r="135" spans="1:14" outlineLevel="1" x14ac:dyDescent="0.35">
      <c r="A135" s="6" t="s">
        <v>186</v>
      </c>
      <c r="B135" s="33"/>
      <c r="C135" s="111"/>
      <c r="D135" s="111"/>
      <c r="E135" s="22"/>
      <c r="F135" s="118">
        <f t="shared" si="16"/>
        <v>0</v>
      </c>
      <c r="G135" s="118" t="str">
        <f t="shared" si="17"/>
        <v/>
      </c>
      <c r="H135" s="4"/>
      <c r="L135" s="4"/>
      <c r="M135" s="4"/>
    </row>
    <row r="136" spans="1:14" outlineLevel="1" x14ac:dyDescent="0.35">
      <c r="A136" s="6" t="s">
        <v>187</v>
      </c>
      <c r="B136" s="33"/>
      <c r="C136" s="111"/>
      <c r="D136" s="111"/>
      <c r="E136" s="22"/>
      <c r="F136" s="118">
        <f t="shared" si="16"/>
        <v>0</v>
      </c>
      <c r="G136" s="118" t="str">
        <f t="shared" si="17"/>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11">
        <v>12612.4915</v>
      </c>
      <c r="D138" s="111">
        <v>3.3590648464099999</v>
      </c>
      <c r="E138" s="30"/>
      <c r="F138" s="118">
        <f>IF($C$155=0,"",IF(C138="[for completion]","",IF(C138="","",C138/$C$155)))</f>
        <v>0.74333271361886344</v>
      </c>
      <c r="G138" s="118">
        <f>IF($D$155=0,"",IF(D138="[for completion]","",IF(D138="","",D138/$D$155)))</f>
        <v>1.979706220221179E-4</v>
      </c>
      <c r="H138" s="4"/>
      <c r="I138" s="6"/>
      <c r="J138" s="6"/>
      <c r="K138" s="6"/>
      <c r="L138" s="4"/>
      <c r="M138" s="4"/>
      <c r="N138" s="4"/>
    </row>
    <row r="139" spans="1:14" s="40" customFormat="1" x14ac:dyDescent="0.35">
      <c r="A139" s="6" t="s">
        <v>190</v>
      </c>
      <c r="B139" s="22" t="s">
        <v>950</v>
      </c>
      <c r="C139" s="141">
        <v>0</v>
      </c>
      <c r="D139" s="141">
        <v>0</v>
      </c>
      <c r="E139" s="30"/>
      <c r="F139" s="118">
        <f t="shared" ref="F139:F146" si="18">IF($C$155=0,"",IF(C139="[for completion]","",IF(C139="","",C139/$C$155)))</f>
        <v>0</v>
      </c>
      <c r="G139" s="118">
        <f t="shared" ref="G139:G146" si="19">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8"/>
        <v>0</v>
      </c>
      <c r="G140" s="118">
        <f t="shared" si="19"/>
        <v>0</v>
      </c>
      <c r="H140" s="4"/>
      <c r="I140" s="6"/>
      <c r="J140" s="6"/>
      <c r="K140" s="6"/>
      <c r="L140" s="4"/>
      <c r="M140" s="4"/>
      <c r="N140" s="4"/>
    </row>
    <row r="141" spans="1:14" s="40" customFormat="1" x14ac:dyDescent="0.35">
      <c r="A141" s="6" t="s">
        <v>192</v>
      </c>
      <c r="B141" s="22" t="s">
        <v>951</v>
      </c>
      <c r="C141" s="141">
        <v>0</v>
      </c>
      <c r="D141" s="141">
        <v>0</v>
      </c>
      <c r="E141" s="30"/>
      <c r="F141" s="118">
        <f t="shared" si="18"/>
        <v>0</v>
      </c>
      <c r="G141" s="118">
        <f t="shared" si="19"/>
        <v>0</v>
      </c>
      <c r="H141" s="4"/>
      <c r="I141" s="6"/>
      <c r="J141" s="6"/>
      <c r="K141" s="6"/>
      <c r="L141" s="4"/>
      <c r="M141" s="4"/>
      <c r="N141" s="4"/>
    </row>
    <row r="142" spans="1:14" s="40" customFormat="1" x14ac:dyDescent="0.35">
      <c r="A142" s="6" t="s">
        <v>193</v>
      </c>
      <c r="B142" s="22" t="s">
        <v>952</v>
      </c>
      <c r="C142" s="141">
        <v>0</v>
      </c>
      <c r="D142" s="141">
        <v>0</v>
      </c>
      <c r="E142" s="30"/>
      <c r="F142" s="118">
        <f t="shared" si="18"/>
        <v>0</v>
      </c>
      <c r="G142" s="118">
        <f t="shared" si="19"/>
        <v>0</v>
      </c>
      <c r="H142" s="4"/>
      <c r="I142" s="6"/>
      <c r="J142" s="6"/>
      <c r="K142" s="6"/>
      <c r="L142" s="4"/>
      <c r="M142" s="4"/>
      <c r="N142" s="4"/>
    </row>
    <row r="143" spans="1:14" s="40" customFormat="1" x14ac:dyDescent="0.35">
      <c r="A143" s="6" t="s">
        <v>194</v>
      </c>
      <c r="B143" s="22" t="s">
        <v>168</v>
      </c>
      <c r="C143" s="141">
        <v>0</v>
      </c>
      <c r="D143" s="141">
        <v>0</v>
      </c>
      <c r="E143" s="22"/>
      <c r="F143" s="118">
        <f t="shared" si="18"/>
        <v>0</v>
      </c>
      <c r="G143" s="118">
        <f t="shared" si="19"/>
        <v>0</v>
      </c>
      <c r="H143" s="4"/>
      <c r="I143" s="6"/>
      <c r="J143" s="6"/>
      <c r="K143" s="6"/>
      <c r="L143" s="4"/>
      <c r="M143" s="4"/>
      <c r="N143" s="4"/>
    </row>
    <row r="144" spans="1:14" x14ac:dyDescent="0.35">
      <c r="A144" s="6" t="s">
        <v>195</v>
      </c>
      <c r="B144" s="22" t="s">
        <v>170</v>
      </c>
      <c r="C144" s="141">
        <v>0</v>
      </c>
      <c r="D144" s="141">
        <v>0</v>
      </c>
      <c r="E144" s="22"/>
      <c r="F144" s="118">
        <f t="shared" si="18"/>
        <v>0</v>
      </c>
      <c r="G144" s="118">
        <f t="shared" si="19"/>
        <v>0</v>
      </c>
      <c r="H144" s="4"/>
      <c r="L144" s="4"/>
      <c r="M144" s="4"/>
    </row>
    <row r="145" spans="1:14" x14ac:dyDescent="0.35">
      <c r="A145" s="6" t="s">
        <v>196</v>
      </c>
      <c r="B145" s="22" t="s">
        <v>953</v>
      </c>
      <c r="C145" s="141">
        <v>0</v>
      </c>
      <c r="D145" s="141">
        <v>0</v>
      </c>
      <c r="E145" s="22"/>
      <c r="F145" s="118">
        <f t="shared" si="18"/>
        <v>0</v>
      </c>
      <c r="G145" s="118">
        <f t="shared" si="19"/>
        <v>0</v>
      </c>
      <c r="H145" s="4"/>
      <c r="L145" s="4"/>
      <c r="M145" s="4"/>
      <c r="N145" s="34"/>
    </row>
    <row r="146" spans="1:14" x14ac:dyDescent="0.35">
      <c r="A146" s="6" t="s">
        <v>197</v>
      </c>
      <c r="B146" s="22" t="s">
        <v>172</v>
      </c>
      <c r="C146" s="141">
        <v>0</v>
      </c>
      <c r="D146" s="141">
        <v>0</v>
      </c>
      <c r="E146" s="22"/>
      <c r="F146" s="118">
        <f t="shared" si="18"/>
        <v>0</v>
      </c>
      <c r="G146" s="118">
        <f t="shared" si="19"/>
        <v>0</v>
      </c>
      <c r="H146" s="4"/>
      <c r="L146" s="4"/>
      <c r="M146" s="4"/>
      <c r="N146" s="34"/>
    </row>
    <row r="147" spans="1:14" x14ac:dyDescent="0.35">
      <c r="A147" s="6" t="s">
        <v>198</v>
      </c>
      <c r="B147" s="22" t="s">
        <v>960</v>
      </c>
      <c r="C147" s="141">
        <v>0</v>
      </c>
      <c r="D147" s="141">
        <v>0</v>
      </c>
      <c r="E147" s="22"/>
      <c r="F147" s="118">
        <f t="shared" ref="F147" si="20">IF($C$155=0,"",IF(C147="[for completion]","",IF(C147="","",C147/$C$155)))</f>
        <v>0</v>
      </c>
      <c r="G147" s="118">
        <f t="shared" ref="G147" si="21">IF($D$155=0,"",IF(D147="[for completion]","",IF(D147="","",D147/$D$155)))</f>
        <v>0</v>
      </c>
      <c r="H147" s="4"/>
      <c r="L147" s="4"/>
      <c r="M147" s="4"/>
      <c r="N147" s="34"/>
    </row>
    <row r="148" spans="1:14" x14ac:dyDescent="0.35">
      <c r="A148" s="6" t="s">
        <v>199</v>
      </c>
      <c r="B148" s="22" t="s">
        <v>174</v>
      </c>
      <c r="C148" s="141">
        <v>0</v>
      </c>
      <c r="D148" s="141">
        <v>0</v>
      </c>
      <c r="E148" s="22"/>
      <c r="F148" s="118">
        <f t="shared" ref="F148:F154" si="22">IF($C$155=0,"",IF(C148="[for completion]","",IF(C148="","",C148/$C$155)))</f>
        <v>0</v>
      </c>
      <c r="G148" s="118">
        <f t="shared" ref="G148:G154" si="23">IF($D$155=0,"",IF(D148="[for completion]","",IF(D148="","",D148/$D$155)))</f>
        <v>0</v>
      </c>
      <c r="H148" s="4"/>
      <c r="L148" s="4"/>
      <c r="M148" s="4"/>
      <c r="N148" s="34"/>
    </row>
    <row r="149" spans="1:14" x14ac:dyDescent="0.35">
      <c r="A149" s="6" t="s">
        <v>200</v>
      </c>
      <c r="B149" s="22" t="s">
        <v>161</v>
      </c>
      <c r="C149" s="141">
        <v>0</v>
      </c>
      <c r="D149" s="141">
        <v>0</v>
      </c>
      <c r="E149" s="22"/>
      <c r="F149" s="118">
        <f t="shared" si="22"/>
        <v>0</v>
      </c>
      <c r="G149" s="118">
        <f t="shared" si="23"/>
        <v>0</v>
      </c>
      <c r="H149" s="4"/>
      <c r="L149" s="4"/>
      <c r="M149" s="4"/>
      <c r="N149" s="34"/>
    </row>
    <row r="150" spans="1:14" x14ac:dyDescent="0.35">
      <c r="A150" s="6" t="s">
        <v>201</v>
      </c>
      <c r="B150" s="104" t="s">
        <v>955</v>
      </c>
      <c r="C150" s="111">
        <v>4355</v>
      </c>
      <c r="D150" s="111">
        <v>16964.132435153599</v>
      </c>
      <c r="E150" s="22"/>
      <c r="F150" s="118">
        <f t="shared" si="22"/>
        <v>0.25666728638113656</v>
      </c>
      <c r="G150" s="118">
        <f t="shared" si="23"/>
        <v>0.99980202937797791</v>
      </c>
      <c r="H150" s="4"/>
      <c r="L150" s="4"/>
      <c r="M150" s="4"/>
      <c r="N150" s="34"/>
    </row>
    <row r="151" spans="1:14" x14ac:dyDescent="0.35">
      <c r="A151" s="6" t="s">
        <v>202</v>
      </c>
      <c r="B151" s="22" t="s">
        <v>176</v>
      </c>
      <c r="C151" s="141">
        <v>0</v>
      </c>
      <c r="D151" s="141">
        <v>0</v>
      </c>
      <c r="E151" s="22"/>
      <c r="F151" s="118">
        <f t="shared" si="22"/>
        <v>0</v>
      </c>
      <c r="G151" s="118">
        <f t="shared" si="23"/>
        <v>0</v>
      </c>
      <c r="H151" s="4"/>
      <c r="L151" s="4"/>
      <c r="M151" s="4"/>
      <c r="N151" s="34"/>
    </row>
    <row r="152" spans="1:14" x14ac:dyDescent="0.35">
      <c r="A152" s="6" t="s">
        <v>203</v>
      </c>
      <c r="B152" s="22" t="s">
        <v>178</v>
      </c>
      <c r="C152" s="141">
        <v>0</v>
      </c>
      <c r="D152" s="141">
        <v>0</v>
      </c>
      <c r="E152" s="22"/>
      <c r="F152" s="118">
        <f t="shared" si="22"/>
        <v>0</v>
      </c>
      <c r="G152" s="118">
        <f t="shared" si="23"/>
        <v>0</v>
      </c>
      <c r="H152" s="4"/>
      <c r="L152" s="4"/>
      <c r="M152" s="4"/>
      <c r="N152" s="34"/>
    </row>
    <row r="153" spans="1:14" x14ac:dyDescent="0.35">
      <c r="A153" s="6" t="s">
        <v>204</v>
      </c>
      <c r="B153" s="22" t="s">
        <v>954</v>
      </c>
      <c r="C153" s="141">
        <v>0</v>
      </c>
      <c r="D153" s="141">
        <v>0</v>
      </c>
      <c r="E153" s="22"/>
      <c r="F153" s="118">
        <f t="shared" si="22"/>
        <v>0</v>
      </c>
      <c r="G153" s="118">
        <f t="shared" si="23"/>
        <v>0</v>
      </c>
      <c r="H153" s="4"/>
      <c r="L153" s="4"/>
      <c r="M153" s="4"/>
      <c r="N153" s="34"/>
    </row>
    <row r="154" spans="1:14" x14ac:dyDescent="0.35">
      <c r="A154" s="6" t="s">
        <v>957</v>
      </c>
      <c r="B154" s="22" t="s">
        <v>90</v>
      </c>
      <c r="C154" s="141">
        <v>0</v>
      </c>
      <c r="D154" s="141">
        <v>0</v>
      </c>
      <c r="E154" s="22"/>
      <c r="F154" s="118">
        <f t="shared" si="22"/>
        <v>0</v>
      </c>
      <c r="G154" s="118">
        <f t="shared" si="23"/>
        <v>0</v>
      </c>
      <c r="H154" s="4"/>
      <c r="L154" s="4"/>
      <c r="M154" s="4"/>
      <c r="N154" s="34"/>
    </row>
    <row r="155" spans="1:14" x14ac:dyDescent="0.35">
      <c r="A155" s="6" t="s">
        <v>961</v>
      </c>
      <c r="B155" s="38" t="s">
        <v>92</v>
      </c>
      <c r="C155" s="111">
        <f>SUM(C138:C154)</f>
        <v>16967.4915</v>
      </c>
      <c r="D155" s="111">
        <f>SUM(D138:D154)</f>
        <v>16967.491500000007</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4">IF($C$155=0,"",IF(C157="[for completion]","",IF(C157="","",C157/$C$155)))</f>
        <v/>
      </c>
      <c r="G157" s="118" t="str">
        <f t="shared" ref="G157:G162" si="25">IF($D$155=0,"",IF(D157="[for completion]","",IF(D157="","",D157/$D$155)))</f>
        <v/>
      </c>
      <c r="H157" s="4"/>
      <c r="L157" s="4"/>
      <c r="M157" s="4"/>
      <c r="N157" s="34"/>
    </row>
    <row r="158" spans="1:14" outlineLevel="1" x14ac:dyDescent="0.35">
      <c r="A158" s="6" t="s">
        <v>207</v>
      </c>
      <c r="B158" s="33"/>
      <c r="C158" s="111"/>
      <c r="D158" s="111"/>
      <c r="E158" s="22"/>
      <c r="F158" s="118" t="str">
        <f t="shared" si="24"/>
        <v/>
      </c>
      <c r="G158" s="118" t="str">
        <f t="shared" si="25"/>
        <v/>
      </c>
      <c r="H158" s="4"/>
      <c r="L158" s="4"/>
      <c r="M158" s="4"/>
      <c r="N158" s="34"/>
    </row>
    <row r="159" spans="1:14" outlineLevel="1" x14ac:dyDescent="0.35">
      <c r="A159" s="6" t="s">
        <v>208</v>
      </c>
      <c r="B159" s="33"/>
      <c r="C159" s="111"/>
      <c r="D159" s="111"/>
      <c r="E159" s="22"/>
      <c r="F159" s="118" t="str">
        <f t="shared" si="24"/>
        <v/>
      </c>
      <c r="G159" s="118" t="str">
        <f t="shared" si="25"/>
        <v/>
      </c>
      <c r="H159" s="4"/>
      <c r="L159" s="4"/>
      <c r="M159" s="4"/>
      <c r="N159" s="34"/>
    </row>
    <row r="160" spans="1:14" outlineLevel="1" x14ac:dyDescent="0.35">
      <c r="A160" s="6" t="s">
        <v>209</v>
      </c>
      <c r="B160" s="33"/>
      <c r="C160" s="111"/>
      <c r="D160" s="111"/>
      <c r="E160" s="22"/>
      <c r="F160" s="118" t="str">
        <f t="shared" si="24"/>
        <v/>
      </c>
      <c r="G160" s="118" t="str">
        <f t="shared" si="25"/>
        <v/>
      </c>
      <c r="H160" s="4"/>
      <c r="L160" s="4"/>
      <c r="M160" s="4"/>
      <c r="N160" s="34"/>
    </row>
    <row r="161" spans="1:14" outlineLevel="1" x14ac:dyDescent="0.35">
      <c r="A161" s="6" t="s">
        <v>210</v>
      </c>
      <c r="B161" s="33"/>
      <c r="C161" s="111"/>
      <c r="D161" s="111"/>
      <c r="E161" s="22"/>
      <c r="F161" s="118" t="str">
        <f t="shared" si="24"/>
        <v/>
      </c>
      <c r="G161" s="118" t="str">
        <f t="shared" si="25"/>
        <v/>
      </c>
      <c r="H161" s="4"/>
      <c r="L161" s="4"/>
      <c r="M161" s="4"/>
      <c r="N161" s="34"/>
    </row>
    <row r="162" spans="1:14" outlineLevel="1" x14ac:dyDescent="0.35">
      <c r="A162" s="6" t="s">
        <v>211</v>
      </c>
      <c r="B162" s="33"/>
      <c r="C162" s="111"/>
      <c r="D162" s="111"/>
      <c r="E162" s="22"/>
      <c r="F162" s="118" t="str">
        <f t="shared" si="24"/>
        <v/>
      </c>
      <c r="G162" s="118" t="str">
        <f t="shared" si="25"/>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111">
        <v>12937.4915</v>
      </c>
      <c r="D164" s="111">
        <v>15.821211</v>
      </c>
      <c r="E164" s="42"/>
      <c r="F164" s="118">
        <f>IF($C$167=0,"",IF(C164="[for completion]","",IF(C164="","",C164/$C$167)))</f>
        <v>0.76248698872193332</v>
      </c>
      <c r="G164" s="118">
        <f>IF($D$167=0,"",IF(D164="[for completion]","",IF(D164="","",D164/$D$167)))</f>
        <v>9.3244254756220154E-4</v>
      </c>
      <c r="H164" s="4"/>
      <c r="L164" s="4"/>
      <c r="M164" s="4"/>
      <c r="N164" s="34"/>
    </row>
    <row r="165" spans="1:14" x14ac:dyDescent="0.35">
      <c r="A165" s="6" t="s">
        <v>216</v>
      </c>
      <c r="B165" s="4" t="s">
        <v>217</v>
      </c>
      <c r="C165" s="111">
        <v>4030</v>
      </c>
      <c r="D165" s="111">
        <v>16951.670289000002</v>
      </c>
      <c r="E165" s="42"/>
      <c r="F165" s="118">
        <f t="shared" ref="F165:F166" si="26">IF($C$167=0,"",IF(C165="[for completion]","",IF(C165="","",C165/$C$167)))</f>
        <v>0.23751301127806665</v>
      </c>
      <c r="G165" s="118">
        <f t="shared" ref="G165:G166" si="27">IF($D$167=0,"",IF(D165="[for completion]","",IF(D165="","",D165/$D$167)))</f>
        <v>0.99906755745243792</v>
      </c>
      <c r="H165" s="4"/>
      <c r="L165" s="4"/>
      <c r="M165" s="4"/>
      <c r="N165" s="34"/>
    </row>
    <row r="166" spans="1:14" x14ac:dyDescent="0.35">
      <c r="A166" s="6" t="s">
        <v>218</v>
      </c>
      <c r="B166" s="4" t="s">
        <v>90</v>
      </c>
      <c r="C166" s="141">
        <v>0</v>
      </c>
      <c r="D166" s="141">
        <v>0</v>
      </c>
      <c r="E166" s="42"/>
      <c r="F166" s="118">
        <f t="shared" si="26"/>
        <v>0</v>
      </c>
      <c r="G166" s="118">
        <f t="shared" si="27"/>
        <v>0</v>
      </c>
      <c r="H166" s="4"/>
      <c r="L166" s="4"/>
      <c r="M166" s="4"/>
      <c r="N166" s="34"/>
    </row>
    <row r="167" spans="1:14" x14ac:dyDescent="0.35">
      <c r="A167" s="6" t="s">
        <v>219</v>
      </c>
      <c r="B167" s="43" t="s">
        <v>92</v>
      </c>
      <c r="C167" s="121">
        <f>SUM(C164:C166)</f>
        <v>16967.4915</v>
      </c>
      <c r="D167" s="121">
        <f>SUM(D164:D166)</f>
        <v>16967.4915</v>
      </c>
      <c r="E167" s="42"/>
      <c r="F167" s="120">
        <f>SUM(F164:F166)</f>
        <v>1</v>
      </c>
      <c r="G167" s="120">
        <f>SUM(G164:G166)</f>
        <v>1.0000000000000002</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11">
        <v>0</v>
      </c>
      <c r="D174" s="19"/>
      <c r="E174" s="11"/>
      <c r="F174" s="118">
        <f>IF($C$179=0,"",IF(C174="[for completion]","",C174/$C$179))</f>
        <v>0</v>
      </c>
      <c r="G174" s="30"/>
      <c r="H174" s="4"/>
      <c r="L174" s="4"/>
      <c r="M174" s="4"/>
      <c r="N174" s="34"/>
    </row>
    <row r="175" spans="1:14" ht="30.75" customHeight="1" x14ac:dyDescent="0.35">
      <c r="A175" s="6" t="s">
        <v>9</v>
      </c>
      <c r="B175" s="22" t="s">
        <v>907</v>
      </c>
      <c r="C175" s="111">
        <v>250</v>
      </c>
      <c r="E175" s="32"/>
      <c r="F175" s="118">
        <f>IF($C$179=0,"",IF(C175="[for completion]","",C175/$C$179))</f>
        <v>1</v>
      </c>
      <c r="G175" s="30"/>
      <c r="H175" s="4"/>
      <c r="L175" s="4"/>
      <c r="M175" s="4"/>
      <c r="N175" s="34"/>
    </row>
    <row r="176" spans="1:14" x14ac:dyDescent="0.35">
      <c r="A176" s="6" t="s">
        <v>229</v>
      </c>
      <c r="B176" s="22" t="s">
        <v>230</v>
      </c>
      <c r="C176" s="111">
        <v>0</v>
      </c>
      <c r="E176" s="32"/>
      <c r="F176" s="118"/>
      <c r="G176" s="30"/>
      <c r="H176" s="4"/>
      <c r="L176" s="4"/>
      <c r="M176" s="4"/>
      <c r="N176" s="34"/>
    </row>
    <row r="177" spans="1:14" x14ac:dyDescent="0.35">
      <c r="A177" s="6" t="s">
        <v>231</v>
      </c>
      <c r="B177" s="22" t="s">
        <v>232</v>
      </c>
      <c r="C177" s="111">
        <v>0</v>
      </c>
      <c r="E177" s="32"/>
      <c r="F177" s="118">
        <f t="shared" ref="F177:F187" si="28">IF($C$179=0,"",IF(C177="[for completion]","",C177/$C$179))</f>
        <v>0</v>
      </c>
      <c r="G177" s="30"/>
      <c r="H177" s="4"/>
      <c r="L177" s="4"/>
      <c r="M177" s="4"/>
      <c r="N177" s="34"/>
    </row>
    <row r="178" spans="1:14" x14ac:dyDescent="0.35">
      <c r="A178" s="6" t="s">
        <v>233</v>
      </c>
      <c r="B178" s="22" t="s">
        <v>90</v>
      </c>
      <c r="C178" s="111">
        <v>0</v>
      </c>
      <c r="E178" s="32"/>
      <c r="F178" s="118">
        <f t="shared" si="28"/>
        <v>0</v>
      </c>
      <c r="G178" s="30"/>
      <c r="H178" s="4"/>
      <c r="L178" s="4"/>
      <c r="M178" s="4"/>
      <c r="N178" s="34"/>
    </row>
    <row r="179" spans="1:14" x14ac:dyDescent="0.35">
      <c r="A179" s="6" t="s">
        <v>10</v>
      </c>
      <c r="B179" s="38" t="s">
        <v>92</v>
      </c>
      <c r="C179" s="112">
        <f>SUM(C174:C178)</f>
        <v>250</v>
      </c>
      <c r="E179" s="32"/>
      <c r="F179" s="119">
        <f>SUM(F174:F178)</f>
        <v>1</v>
      </c>
      <c r="G179" s="30"/>
      <c r="H179" s="4"/>
      <c r="L179" s="4"/>
      <c r="M179" s="4"/>
      <c r="N179" s="34"/>
    </row>
    <row r="180" spans="1:14" outlineLevel="1" x14ac:dyDescent="0.35">
      <c r="A180" s="6" t="s">
        <v>234</v>
      </c>
      <c r="B180" s="173" t="s">
        <v>235</v>
      </c>
      <c r="C180" s="141">
        <v>250</v>
      </c>
      <c r="E180" s="32"/>
      <c r="F180" s="118">
        <f t="shared" si="28"/>
        <v>1</v>
      </c>
      <c r="G180" s="30"/>
      <c r="H180" s="4"/>
      <c r="L180" s="4"/>
      <c r="M180" s="4"/>
      <c r="N180" s="34"/>
    </row>
    <row r="181" spans="1:14" s="44" customFormat="1" outlineLevel="1" x14ac:dyDescent="0.35">
      <c r="A181" s="6" t="s">
        <v>236</v>
      </c>
      <c r="C181" s="122"/>
      <c r="F181" s="118">
        <f t="shared" si="28"/>
        <v>0</v>
      </c>
    </row>
    <row r="182" spans="1:14" outlineLevel="1" x14ac:dyDescent="0.35">
      <c r="A182" s="6" t="s">
        <v>237</v>
      </c>
      <c r="B182" s="44"/>
      <c r="C182" s="111"/>
      <c r="E182" s="32"/>
      <c r="F182" s="118">
        <f t="shared" si="28"/>
        <v>0</v>
      </c>
      <c r="G182" s="30"/>
      <c r="H182" s="4"/>
      <c r="L182" s="4"/>
      <c r="M182" s="4"/>
      <c r="N182" s="34"/>
    </row>
    <row r="183" spans="1:14" outlineLevel="1" x14ac:dyDescent="0.35">
      <c r="A183" s="6" t="s">
        <v>238</v>
      </c>
      <c r="B183" s="44"/>
      <c r="C183" s="111"/>
      <c r="E183" s="32"/>
      <c r="F183" s="118">
        <f t="shared" si="28"/>
        <v>0</v>
      </c>
      <c r="G183" s="30"/>
      <c r="H183" s="4"/>
      <c r="L183" s="4"/>
      <c r="M183" s="4"/>
      <c r="N183" s="34"/>
    </row>
    <row r="184" spans="1:14" s="44" customFormat="1" outlineLevel="1" x14ac:dyDescent="0.35">
      <c r="A184" s="6" t="s">
        <v>239</v>
      </c>
      <c r="C184" s="122"/>
      <c r="F184" s="118">
        <f t="shared" si="28"/>
        <v>0</v>
      </c>
    </row>
    <row r="185" spans="1:14" outlineLevel="1" x14ac:dyDescent="0.35">
      <c r="A185" s="6" t="s">
        <v>240</v>
      </c>
      <c r="B185" s="44"/>
      <c r="C185" s="111"/>
      <c r="E185" s="32"/>
      <c r="F185" s="118">
        <f t="shared" si="28"/>
        <v>0</v>
      </c>
      <c r="G185" s="30"/>
      <c r="H185" s="4"/>
      <c r="L185" s="4"/>
      <c r="M185" s="4"/>
      <c r="N185" s="34"/>
    </row>
    <row r="186" spans="1:14" outlineLevel="1" x14ac:dyDescent="0.35">
      <c r="A186" s="6" t="s">
        <v>241</v>
      </c>
      <c r="B186" s="44"/>
      <c r="C186" s="111"/>
      <c r="E186" s="32"/>
      <c r="F186" s="118">
        <f t="shared" si="28"/>
        <v>0</v>
      </c>
      <c r="G186" s="30"/>
      <c r="H186" s="4"/>
      <c r="L186" s="4"/>
      <c r="M186" s="4"/>
      <c r="N186" s="34"/>
    </row>
    <row r="187" spans="1:14" outlineLevel="1" x14ac:dyDescent="0.35">
      <c r="A187" s="6" t="s">
        <v>242</v>
      </c>
      <c r="B187" s="44"/>
      <c r="C187" s="111"/>
      <c r="E187" s="32"/>
      <c r="F187" s="118">
        <f t="shared" si="28"/>
        <v>0</v>
      </c>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11">
        <v>250</v>
      </c>
      <c r="E193" s="29"/>
      <c r="F193" s="118">
        <f t="shared" ref="F193:F206" si="29">IF($C$208=0,"",IF(C193="[for completion]","",C193/$C$208))</f>
        <v>1</v>
      </c>
      <c r="G193" s="30"/>
      <c r="H193" s="4"/>
      <c r="L193" s="4"/>
      <c r="M193" s="4"/>
      <c r="N193" s="34"/>
    </row>
    <row r="194" spans="1:14" x14ac:dyDescent="0.35">
      <c r="A194" s="6" t="s">
        <v>250</v>
      </c>
      <c r="B194" s="22" t="s">
        <v>251</v>
      </c>
      <c r="C194" s="141">
        <v>0</v>
      </c>
      <c r="E194" s="32"/>
      <c r="F194" s="118">
        <f t="shared" si="29"/>
        <v>0</v>
      </c>
      <c r="G194" s="32"/>
      <c r="H194" s="4"/>
      <c r="L194" s="4"/>
      <c r="M194" s="4"/>
      <c r="N194" s="34"/>
    </row>
    <row r="195" spans="1:14" x14ac:dyDescent="0.35">
      <c r="A195" s="6" t="s">
        <v>252</v>
      </c>
      <c r="B195" s="22" t="s">
        <v>253</v>
      </c>
      <c r="C195" s="141">
        <v>0</v>
      </c>
      <c r="E195" s="32"/>
      <c r="F195" s="118">
        <f t="shared" si="29"/>
        <v>0</v>
      </c>
      <c r="G195" s="32"/>
      <c r="H195" s="4"/>
      <c r="L195" s="4"/>
      <c r="M195" s="4"/>
      <c r="N195" s="34"/>
    </row>
    <row r="196" spans="1:14" x14ac:dyDescent="0.35">
      <c r="A196" s="6" t="s">
        <v>254</v>
      </c>
      <c r="B196" s="22" t="s">
        <v>255</v>
      </c>
      <c r="C196" s="141">
        <v>0</v>
      </c>
      <c r="E196" s="32"/>
      <c r="F196" s="118">
        <f t="shared" si="29"/>
        <v>0</v>
      </c>
      <c r="G196" s="32"/>
      <c r="H196" s="4"/>
      <c r="L196" s="4"/>
      <c r="M196" s="4"/>
      <c r="N196" s="34"/>
    </row>
    <row r="197" spans="1:14" x14ac:dyDescent="0.35">
      <c r="A197" s="6" t="s">
        <v>256</v>
      </c>
      <c r="B197" s="22" t="s">
        <v>257</v>
      </c>
      <c r="C197" s="141">
        <v>0</v>
      </c>
      <c r="E197" s="32"/>
      <c r="F197" s="118">
        <f t="shared" si="29"/>
        <v>0</v>
      </c>
      <c r="G197" s="32"/>
      <c r="H197" s="4"/>
      <c r="L197" s="4"/>
      <c r="M197" s="4"/>
      <c r="N197" s="34"/>
    </row>
    <row r="198" spans="1:14" x14ac:dyDescent="0.35">
      <c r="A198" s="6" t="s">
        <v>258</v>
      </c>
      <c r="B198" s="22" t="s">
        <v>259</v>
      </c>
      <c r="C198" s="141">
        <v>0</v>
      </c>
      <c r="E198" s="32"/>
      <c r="F198" s="118">
        <f t="shared" si="29"/>
        <v>0</v>
      </c>
      <c r="G198" s="32"/>
      <c r="H198" s="4"/>
      <c r="L198" s="4"/>
      <c r="M198" s="4"/>
      <c r="N198" s="34"/>
    </row>
    <row r="199" spans="1:14" x14ac:dyDescent="0.35">
      <c r="A199" s="6" t="s">
        <v>260</v>
      </c>
      <c r="B199" s="22" t="s">
        <v>261</v>
      </c>
      <c r="C199" s="141">
        <v>0</v>
      </c>
      <c r="E199" s="32"/>
      <c r="F199" s="118">
        <f t="shared" si="29"/>
        <v>0</v>
      </c>
      <c r="G199" s="32"/>
      <c r="H199" s="4"/>
      <c r="L199" s="4"/>
      <c r="M199" s="4"/>
      <c r="N199" s="34"/>
    </row>
    <row r="200" spans="1:14" x14ac:dyDescent="0.35">
      <c r="A200" s="6" t="s">
        <v>262</v>
      </c>
      <c r="B200" s="22" t="s">
        <v>12</v>
      </c>
      <c r="C200" s="141">
        <v>0</v>
      </c>
      <c r="E200" s="32"/>
      <c r="F200" s="118">
        <f t="shared" si="29"/>
        <v>0</v>
      </c>
      <c r="G200" s="32"/>
      <c r="H200" s="4"/>
      <c r="L200" s="4"/>
      <c r="M200" s="4"/>
      <c r="N200" s="34"/>
    </row>
    <row r="201" spans="1:14" x14ac:dyDescent="0.35">
      <c r="A201" s="6" t="s">
        <v>263</v>
      </c>
      <c r="B201" s="22" t="s">
        <v>264</v>
      </c>
      <c r="C201" s="141">
        <v>0</v>
      </c>
      <c r="E201" s="32"/>
      <c r="F201" s="118">
        <f t="shared" si="29"/>
        <v>0</v>
      </c>
      <c r="G201" s="32"/>
      <c r="H201" s="4"/>
      <c r="L201" s="4"/>
      <c r="M201" s="4"/>
      <c r="N201" s="34"/>
    </row>
    <row r="202" spans="1:14" x14ac:dyDescent="0.35">
      <c r="A202" s="6" t="s">
        <v>265</v>
      </c>
      <c r="B202" s="22" t="s">
        <v>266</v>
      </c>
      <c r="C202" s="141">
        <v>0</v>
      </c>
      <c r="E202" s="32"/>
      <c r="F202" s="118">
        <f t="shared" si="29"/>
        <v>0</v>
      </c>
      <c r="G202" s="32"/>
      <c r="H202" s="4"/>
      <c r="L202" s="4"/>
      <c r="M202" s="4"/>
      <c r="N202" s="34"/>
    </row>
    <row r="203" spans="1:14" x14ac:dyDescent="0.35">
      <c r="A203" s="6" t="s">
        <v>267</v>
      </c>
      <c r="B203" s="22" t="s">
        <v>268</v>
      </c>
      <c r="C203" s="141">
        <v>0</v>
      </c>
      <c r="E203" s="32"/>
      <c r="F203" s="118">
        <f t="shared" si="29"/>
        <v>0</v>
      </c>
      <c r="G203" s="32"/>
      <c r="H203" s="4"/>
      <c r="L203" s="4"/>
      <c r="M203" s="4"/>
      <c r="N203" s="34"/>
    </row>
    <row r="204" spans="1:14" x14ac:dyDescent="0.35">
      <c r="A204" s="6" t="s">
        <v>269</v>
      </c>
      <c r="B204" s="22" t="s">
        <v>270</v>
      </c>
      <c r="C204" s="141">
        <v>0</v>
      </c>
      <c r="E204" s="32"/>
      <c r="F204" s="118">
        <f t="shared" si="29"/>
        <v>0</v>
      </c>
      <c r="G204" s="32"/>
      <c r="H204" s="4"/>
      <c r="L204" s="4"/>
      <c r="M204" s="4"/>
      <c r="N204" s="34"/>
    </row>
    <row r="205" spans="1:14" x14ac:dyDescent="0.35">
      <c r="A205" s="6" t="s">
        <v>271</v>
      </c>
      <c r="B205" s="22" t="s">
        <v>272</v>
      </c>
      <c r="C205" s="141">
        <v>0</v>
      </c>
      <c r="E205" s="32"/>
      <c r="F205" s="118">
        <f t="shared" si="29"/>
        <v>0</v>
      </c>
      <c r="G205" s="32"/>
      <c r="H205" s="4"/>
      <c r="L205" s="4"/>
      <c r="M205" s="4"/>
      <c r="N205" s="34"/>
    </row>
    <row r="206" spans="1:14" x14ac:dyDescent="0.35">
      <c r="A206" s="6" t="s">
        <v>273</v>
      </c>
      <c r="B206" s="22" t="s">
        <v>90</v>
      </c>
      <c r="C206" s="141">
        <v>0</v>
      </c>
      <c r="E206" s="32"/>
      <c r="F206" s="118">
        <f t="shared" si="29"/>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250</v>
      </c>
      <c r="D208" s="22"/>
      <c r="E208" s="32"/>
      <c r="F208" s="119">
        <f>SUM(F193:F206)</f>
        <v>1</v>
      </c>
      <c r="G208" s="32"/>
      <c r="H208" s="4"/>
      <c r="L208" s="4"/>
      <c r="M208" s="4"/>
      <c r="N208" s="34"/>
    </row>
    <row r="209" spans="1:14" outlineLevel="1" x14ac:dyDescent="0.35">
      <c r="A209" s="6" t="s">
        <v>277</v>
      </c>
      <c r="B209" s="33"/>
      <c r="C209" s="111"/>
      <c r="E209" s="32"/>
      <c r="F209" s="118">
        <f>IF($C$208=0,"",IF(C209="[for completion]","",C209/$C$208))</f>
        <v>0</v>
      </c>
      <c r="G209" s="32"/>
      <c r="H209" s="4"/>
      <c r="L209" s="4"/>
      <c r="M209" s="4"/>
      <c r="N209" s="34"/>
    </row>
    <row r="210" spans="1:14" outlineLevel="1" x14ac:dyDescent="0.35">
      <c r="A210" s="6" t="s">
        <v>278</v>
      </c>
      <c r="B210" s="33"/>
      <c r="C210" s="111"/>
      <c r="E210" s="32"/>
      <c r="F210" s="118">
        <f t="shared" ref="F210:F215" si="30">IF($C$208=0,"",IF(C210="[for completion]","",C210/$C$208))</f>
        <v>0</v>
      </c>
      <c r="G210" s="32"/>
      <c r="H210" s="4"/>
      <c r="L210" s="4"/>
      <c r="M210" s="4"/>
      <c r="N210" s="34"/>
    </row>
    <row r="211" spans="1:14" outlineLevel="1" x14ac:dyDescent="0.35">
      <c r="A211" s="6" t="s">
        <v>279</v>
      </c>
      <c r="B211" s="33"/>
      <c r="C211" s="111"/>
      <c r="E211" s="32"/>
      <c r="F211" s="118">
        <f t="shared" si="30"/>
        <v>0</v>
      </c>
      <c r="G211" s="32"/>
      <c r="H211" s="4"/>
      <c r="L211" s="4"/>
      <c r="M211" s="4"/>
      <c r="N211" s="34"/>
    </row>
    <row r="212" spans="1:14" outlineLevel="1" x14ac:dyDescent="0.35">
      <c r="A212" s="6" t="s">
        <v>280</v>
      </c>
      <c r="B212" s="33"/>
      <c r="C212" s="111"/>
      <c r="E212" s="32"/>
      <c r="F212" s="118">
        <f t="shared" si="30"/>
        <v>0</v>
      </c>
      <c r="G212" s="32"/>
      <c r="H212" s="4"/>
      <c r="L212" s="4"/>
      <c r="M212" s="4"/>
      <c r="N212" s="34"/>
    </row>
    <row r="213" spans="1:14" outlineLevel="1" x14ac:dyDescent="0.35">
      <c r="A213" s="6" t="s">
        <v>281</v>
      </c>
      <c r="B213" s="33"/>
      <c r="C213" s="111"/>
      <c r="E213" s="32"/>
      <c r="F213" s="118">
        <f t="shared" si="30"/>
        <v>0</v>
      </c>
      <c r="G213" s="32"/>
      <c r="H213" s="4"/>
      <c r="L213" s="4"/>
      <c r="M213" s="4"/>
      <c r="N213" s="34"/>
    </row>
    <row r="214" spans="1:14" outlineLevel="1" x14ac:dyDescent="0.35">
      <c r="A214" s="6" t="s">
        <v>282</v>
      </c>
      <c r="B214" s="33"/>
      <c r="C214" s="111"/>
      <c r="E214" s="32"/>
      <c r="F214" s="118">
        <f t="shared" si="30"/>
        <v>0</v>
      </c>
      <c r="G214" s="32"/>
      <c r="H214" s="4"/>
      <c r="L214" s="4"/>
      <c r="M214" s="4"/>
      <c r="N214" s="34"/>
    </row>
    <row r="215" spans="1:14" outlineLevel="1" x14ac:dyDescent="0.35">
      <c r="A215" s="6" t="s">
        <v>283</v>
      </c>
      <c r="B215" s="33"/>
      <c r="C215" s="111"/>
      <c r="E215" s="32"/>
      <c r="F215" s="118">
        <f t="shared" si="30"/>
        <v>0</v>
      </c>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324.35890000000001</v>
      </c>
      <c r="E218" s="42"/>
      <c r="F218" s="118">
        <f t="shared" ref="F218:F219" si="31">IF($C$38=0,"",IF(C218="[for completion]","",IF(C218="","",C218/$C$38)))</f>
        <v>1.3925485978835132E-2</v>
      </c>
      <c r="G218" s="118">
        <f t="shared" ref="G218:G219" si="32">IF($C$39=0,"",IF(C218="[for completion]","",IF(C218="","",C218/$C$39)))</f>
        <v>1.911649108532042E-2</v>
      </c>
      <c r="H218" s="4"/>
      <c r="L218" s="4"/>
      <c r="M218" s="4"/>
      <c r="N218" s="34"/>
    </row>
    <row r="219" spans="1:14" x14ac:dyDescent="0.35">
      <c r="A219" s="6" t="s">
        <v>289</v>
      </c>
      <c r="B219" s="2" t="s">
        <v>90</v>
      </c>
      <c r="C219" s="111">
        <v>0</v>
      </c>
      <c r="E219" s="42"/>
      <c r="F219" s="118">
        <f t="shared" si="31"/>
        <v>0</v>
      </c>
      <c r="G219" s="118">
        <f t="shared" si="32"/>
        <v>0</v>
      </c>
      <c r="H219" s="4"/>
      <c r="L219" s="4"/>
      <c r="M219" s="4"/>
      <c r="N219" s="34"/>
    </row>
    <row r="220" spans="1:14" x14ac:dyDescent="0.35">
      <c r="A220" s="6" t="s">
        <v>290</v>
      </c>
      <c r="B220" s="38" t="s">
        <v>92</v>
      </c>
      <c r="C220" s="111">
        <f>SUM(C217:C219)</f>
        <v>324.35890000000001</v>
      </c>
      <c r="E220" s="42"/>
      <c r="F220" s="108">
        <f>SUM(F217:F219)</f>
        <v>1.3925485978835132E-2</v>
      </c>
      <c r="G220" s="108">
        <f>SUM(G217:G219)</f>
        <v>1.911649108532042E-2</v>
      </c>
      <c r="H220" s="4"/>
      <c r="L220" s="4"/>
      <c r="M220" s="4"/>
      <c r="N220" s="34"/>
    </row>
    <row r="221" spans="1:14" outlineLevel="1" x14ac:dyDescent="0.35">
      <c r="A221" s="6" t="s">
        <v>291</v>
      </c>
      <c r="B221" s="137" t="s">
        <v>1351</v>
      </c>
      <c r="C221" s="141">
        <v>250</v>
      </c>
      <c r="E221" s="42"/>
      <c r="F221" s="118">
        <f t="shared" ref="F221:F227" si="33">IF($C$38=0,"",IF(C221="[for completion]","",IF(C221="","",C221/$C$38)))</f>
        <v>1.0733084539097841E-2</v>
      </c>
      <c r="G221" s="118">
        <f t="shared" ref="G221:G227" si="34">IF($C$39=0,"",IF(C221="[for completion]","",IF(C221="","",C221/$C$39)))</f>
        <v>1.4734057771592224E-2</v>
      </c>
      <c r="H221" s="4"/>
      <c r="L221" s="4"/>
      <c r="M221" s="4"/>
      <c r="N221" s="34"/>
    </row>
    <row r="222" spans="1:14" outlineLevel="1" x14ac:dyDescent="0.35">
      <c r="A222" s="6" t="s">
        <v>292</v>
      </c>
      <c r="B222" s="137" t="s">
        <v>1352</v>
      </c>
      <c r="C222" s="141">
        <f>C42</f>
        <v>74.358900000000006</v>
      </c>
      <c r="E222" s="42"/>
      <c r="F222" s="118">
        <f t="shared" si="33"/>
        <v>3.1924014397372901E-3</v>
      </c>
      <c r="G222" s="118">
        <f t="shared" si="34"/>
        <v>4.382433313728196E-3</v>
      </c>
      <c r="H222" s="4"/>
      <c r="L222" s="4"/>
      <c r="M222" s="4"/>
      <c r="N222" s="34"/>
    </row>
    <row r="223" spans="1:14" outlineLevel="1" x14ac:dyDescent="0.35">
      <c r="A223" s="6" t="s">
        <v>293</v>
      </c>
      <c r="B223" s="33"/>
      <c r="C223" s="111"/>
      <c r="E223" s="42"/>
      <c r="F223" s="118" t="str">
        <f t="shared" si="33"/>
        <v/>
      </c>
      <c r="G223" s="118" t="str">
        <f t="shared" si="34"/>
        <v/>
      </c>
      <c r="H223" s="4"/>
      <c r="L223" s="4"/>
      <c r="M223" s="4"/>
      <c r="N223" s="34"/>
    </row>
    <row r="224" spans="1:14" outlineLevel="1" x14ac:dyDescent="0.35">
      <c r="A224" s="6" t="s">
        <v>294</v>
      </c>
      <c r="B224" s="33"/>
      <c r="C224" s="111"/>
      <c r="E224" s="42"/>
      <c r="F224" s="118" t="str">
        <f t="shared" si="33"/>
        <v/>
      </c>
      <c r="G224" s="118" t="str">
        <f t="shared" si="34"/>
        <v/>
      </c>
      <c r="H224" s="4"/>
      <c r="L224" s="4"/>
      <c r="M224" s="4"/>
      <c r="N224" s="34"/>
    </row>
    <row r="225" spans="1:14" outlineLevel="1" x14ac:dyDescent="0.35">
      <c r="A225" s="6" t="s">
        <v>295</v>
      </c>
      <c r="B225" s="33"/>
      <c r="C225" s="111"/>
      <c r="E225" s="42"/>
      <c r="F225" s="118" t="str">
        <f t="shared" si="33"/>
        <v/>
      </c>
      <c r="G225" s="118" t="str">
        <f t="shared" si="34"/>
        <v/>
      </c>
      <c r="H225" s="4"/>
      <c r="L225" s="4"/>
      <c r="M225" s="4"/>
    </row>
    <row r="226" spans="1:14" outlineLevel="1" x14ac:dyDescent="0.35">
      <c r="A226" s="6" t="s">
        <v>296</v>
      </c>
      <c r="B226" s="33"/>
      <c r="C226" s="111"/>
      <c r="E226" s="22"/>
      <c r="F226" s="118" t="str">
        <f t="shared" si="33"/>
        <v/>
      </c>
      <c r="G226" s="118" t="str">
        <f t="shared" si="34"/>
        <v/>
      </c>
      <c r="H226" s="4"/>
      <c r="L226" s="4"/>
      <c r="M226" s="4"/>
    </row>
    <row r="227" spans="1:14" outlineLevel="1" x14ac:dyDescent="0.35">
      <c r="A227" s="6" t="s">
        <v>297</v>
      </c>
      <c r="B227" s="33"/>
      <c r="C227" s="111"/>
      <c r="E227" s="42"/>
      <c r="F227" s="118" t="str">
        <f t="shared" si="33"/>
        <v/>
      </c>
      <c r="G227" s="118" t="str">
        <f t="shared" si="34"/>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1355</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1">
        <v>12934.13243515359</v>
      </c>
      <c r="E231" s="22"/>
      <c r="H231" s="4"/>
      <c r="L231" s="4"/>
      <c r="M231" s="4"/>
    </row>
    <row r="232" spans="1:14" x14ac:dyDescent="0.35">
      <c r="A232" s="6" t="s">
        <v>302</v>
      </c>
      <c r="B232" s="45" t="s">
        <v>303</v>
      </c>
      <c r="C232" s="141" t="s">
        <v>1353</v>
      </c>
      <c r="E232" s="22"/>
      <c r="H232" s="4"/>
      <c r="L232" s="4"/>
      <c r="M232" s="4"/>
    </row>
    <row r="233" spans="1:14" x14ac:dyDescent="0.35">
      <c r="A233" s="6" t="s">
        <v>304</v>
      </c>
      <c r="B233" s="45" t="s">
        <v>305</v>
      </c>
      <c r="C233" s="141" t="s">
        <v>1353</v>
      </c>
      <c r="E233" s="22"/>
      <c r="H233" s="4"/>
      <c r="L233" s="4"/>
      <c r="M233" s="4"/>
    </row>
    <row r="234" spans="1:14" outlineLevel="1" x14ac:dyDescent="0.35">
      <c r="A234" s="6" t="s">
        <v>306</v>
      </c>
      <c r="B234" s="20" t="s">
        <v>307</v>
      </c>
      <c r="C234" s="142">
        <f>C43</f>
        <v>733.65596305358997</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D175" sqref="D175"/>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23042.465375569882</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23042.465375569882</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53">
        <v>123104</v>
      </c>
      <c r="D28" s="72">
        <v>0</v>
      </c>
      <c r="F28" s="72">
        <f>IF(AND(C28="[For completion]",D28="[For completion]"),"[For completion]",SUM(C28:D28))</f>
        <v>123104</v>
      </c>
    </row>
    <row r="29" spans="1:7" outlineLevel="1" x14ac:dyDescent="0.35">
      <c r="A29" s="72" t="s">
        <v>441</v>
      </c>
      <c r="B29" s="91"/>
    </row>
    <row r="30" spans="1:7" outlineLevel="1" x14ac:dyDescent="0.35">
      <c r="A30" s="72" t="s">
        <v>442</v>
      </c>
      <c r="B30" s="91"/>
    </row>
    <row r="31" spans="1:7" outlineLevel="1" x14ac:dyDescent="0.35">
      <c r="A31" s="72" t="s">
        <v>443</v>
      </c>
      <c r="B31" s="91"/>
    </row>
    <row r="32" spans="1:7" outlineLevel="1" x14ac:dyDescent="0.35">
      <c r="A32" s="72" t="s">
        <v>444</v>
      </c>
      <c r="B32" s="9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06">
        <v>4.9057818925855401E-4</v>
      </c>
      <c r="D36" s="106">
        <v>0</v>
      </c>
      <c r="E36" s="129"/>
      <c r="F36" s="106">
        <f>C36</f>
        <v>4.9057818925855401E-4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1357</v>
      </c>
      <c r="C99" s="106">
        <v>0.10801729315990864</v>
      </c>
      <c r="D99" s="106">
        <v>0</v>
      </c>
      <c r="E99" s="106"/>
      <c r="F99" s="106">
        <f>C99</f>
        <v>0.10801729315990864</v>
      </c>
      <c r="G99" s="72"/>
    </row>
    <row r="100" spans="1:7" x14ac:dyDescent="0.35">
      <c r="A100" s="72" t="s">
        <v>540</v>
      </c>
      <c r="B100" s="93" t="s">
        <v>1358</v>
      </c>
      <c r="C100" s="106">
        <v>4.8939465489469577E-2</v>
      </c>
      <c r="D100" s="106">
        <v>0</v>
      </c>
      <c r="E100" s="106"/>
      <c r="F100" s="154">
        <f t="shared" ref="F100:F114" si="3">C100</f>
        <v>4.8939465489469577E-2</v>
      </c>
      <c r="G100" s="72"/>
    </row>
    <row r="101" spans="1:7" x14ac:dyDescent="0.35">
      <c r="A101" s="72" t="s">
        <v>541</v>
      </c>
      <c r="B101" s="93" t="s">
        <v>1359</v>
      </c>
      <c r="C101" s="106">
        <v>3.7351671258341178E-2</v>
      </c>
      <c r="D101" s="106">
        <v>0</v>
      </c>
      <c r="E101" s="106"/>
      <c r="F101" s="154">
        <f t="shared" si="3"/>
        <v>3.7351671258341178E-2</v>
      </c>
      <c r="G101" s="72"/>
    </row>
    <row r="102" spans="1:7" x14ac:dyDescent="0.35">
      <c r="A102" s="72" t="s">
        <v>542</v>
      </c>
      <c r="B102" s="93" t="s">
        <v>1360</v>
      </c>
      <c r="C102" s="106">
        <v>2.4549943818935074E-2</v>
      </c>
      <c r="D102" s="106">
        <v>0</v>
      </c>
      <c r="E102" s="106"/>
      <c r="F102" s="154">
        <f t="shared" si="3"/>
        <v>2.4549943818935074E-2</v>
      </c>
      <c r="G102" s="72"/>
    </row>
    <row r="103" spans="1:7" x14ac:dyDescent="0.35">
      <c r="A103" s="72" t="s">
        <v>543</v>
      </c>
      <c r="B103" s="93" t="s">
        <v>1361</v>
      </c>
      <c r="C103" s="106">
        <v>4.9781434890476456E-2</v>
      </c>
      <c r="D103" s="106">
        <v>0</v>
      </c>
      <c r="E103" s="106"/>
      <c r="F103" s="154">
        <f t="shared" si="3"/>
        <v>4.9781434890476456E-2</v>
      </c>
      <c r="G103" s="72"/>
    </row>
    <row r="104" spans="1:7" x14ac:dyDescent="0.35">
      <c r="A104" s="72" t="s">
        <v>544</v>
      </c>
      <c r="B104" s="93" t="s">
        <v>1362</v>
      </c>
      <c r="C104" s="106">
        <v>7.2163067129220396E-2</v>
      </c>
      <c r="D104" s="106">
        <v>0</v>
      </c>
      <c r="E104" s="106"/>
      <c r="F104" s="154">
        <f t="shared" si="3"/>
        <v>7.2163067129220396E-2</v>
      </c>
      <c r="G104" s="72"/>
    </row>
    <row r="105" spans="1:7" x14ac:dyDescent="0.35">
      <c r="A105" s="72" t="s">
        <v>545</v>
      </c>
      <c r="B105" s="93" t="s">
        <v>1363</v>
      </c>
      <c r="C105" s="106">
        <v>0.22643407713272795</v>
      </c>
      <c r="D105" s="106">
        <v>0</v>
      </c>
      <c r="E105" s="106"/>
      <c r="F105" s="154">
        <f t="shared" si="3"/>
        <v>0.22643407713272795</v>
      </c>
      <c r="G105" s="72"/>
    </row>
    <row r="106" spans="1:7" x14ac:dyDescent="0.35">
      <c r="A106" s="72" t="s">
        <v>546</v>
      </c>
      <c r="B106" s="93" t="s">
        <v>1364</v>
      </c>
      <c r="C106" s="106">
        <v>1.6618608639247089E-2</v>
      </c>
      <c r="D106" s="106">
        <v>0</v>
      </c>
      <c r="E106" s="106"/>
      <c r="F106" s="154">
        <f t="shared" si="3"/>
        <v>1.6618608639247089E-2</v>
      </c>
      <c r="G106" s="72"/>
    </row>
    <row r="107" spans="1:7" x14ac:dyDescent="0.35">
      <c r="A107" s="72" t="s">
        <v>547</v>
      </c>
      <c r="B107" s="93" t="s">
        <v>1365</v>
      </c>
      <c r="C107" s="106">
        <v>2.7983469852736982E-2</v>
      </c>
      <c r="D107" s="106">
        <v>0</v>
      </c>
      <c r="E107" s="106"/>
      <c r="F107" s="154">
        <f t="shared" si="3"/>
        <v>2.7983469852736982E-2</v>
      </c>
      <c r="G107" s="72"/>
    </row>
    <row r="108" spans="1:7" x14ac:dyDescent="0.35">
      <c r="A108" s="72" t="s">
        <v>548</v>
      </c>
      <c r="B108" s="93" t="s">
        <v>1366</v>
      </c>
      <c r="C108" s="106">
        <v>2.5517285304609217E-2</v>
      </c>
      <c r="D108" s="106">
        <v>0</v>
      </c>
      <c r="E108" s="106"/>
      <c r="F108" s="154">
        <f t="shared" si="3"/>
        <v>2.5517285304609217E-2</v>
      </c>
      <c r="G108" s="72"/>
    </row>
    <row r="109" spans="1:7" x14ac:dyDescent="0.35">
      <c r="A109" s="72" t="s">
        <v>549</v>
      </c>
      <c r="B109" s="93" t="s">
        <v>1367</v>
      </c>
      <c r="C109" s="106">
        <v>8.0520973514714184E-2</v>
      </c>
      <c r="D109" s="106">
        <v>0</v>
      </c>
      <c r="E109" s="106"/>
      <c r="F109" s="154">
        <f t="shared" si="3"/>
        <v>8.0520973514714184E-2</v>
      </c>
      <c r="G109" s="72"/>
    </row>
    <row r="110" spans="1:7" x14ac:dyDescent="0.35">
      <c r="A110" s="72" t="s">
        <v>550</v>
      </c>
      <c r="B110" s="93" t="s">
        <v>1368</v>
      </c>
      <c r="C110" s="106">
        <v>0.10402595477614783</v>
      </c>
      <c r="D110" s="106">
        <v>0</v>
      </c>
      <c r="E110" s="106"/>
      <c r="F110" s="154">
        <f t="shared" si="3"/>
        <v>0.10402595477614783</v>
      </c>
      <c r="G110" s="72"/>
    </row>
    <row r="111" spans="1:7" x14ac:dyDescent="0.35">
      <c r="A111" s="72" t="s">
        <v>551</v>
      </c>
      <c r="B111" s="93" t="s">
        <v>1369</v>
      </c>
      <c r="C111" s="106">
        <v>9.9912346568646736E-3</v>
      </c>
      <c r="D111" s="106">
        <v>0</v>
      </c>
      <c r="E111" s="106"/>
      <c r="F111" s="154">
        <f t="shared" si="3"/>
        <v>9.9912346568646736E-3</v>
      </c>
      <c r="G111" s="72"/>
    </row>
    <row r="112" spans="1:7" x14ac:dyDescent="0.35">
      <c r="A112" s="72" t="s">
        <v>552</v>
      </c>
      <c r="B112" s="93" t="s">
        <v>1370</v>
      </c>
      <c r="C112" s="106">
        <v>3.4480810081301667E-2</v>
      </c>
      <c r="D112" s="106">
        <v>0</v>
      </c>
      <c r="E112" s="106"/>
      <c r="F112" s="154">
        <f t="shared" si="3"/>
        <v>3.4480810081301667E-2</v>
      </c>
      <c r="G112" s="72"/>
    </row>
    <row r="113" spans="1:7" x14ac:dyDescent="0.35">
      <c r="A113" s="72" t="s">
        <v>553</v>
      </c>
      <c r="B113" s="93" t="s">
        <v>1371</v>
      </c>
      <c r="C113" s="106">
        <v>9.3508848230468691E-2</v>
      </c>
      <c r="D113" s="106">
        <v>0</v>
      </c>
      <c r="E113" s="106"/>
      <c r="F113" s="154">
        <f t="shared" si="3"/>
        <v>9.3508848230468691E-2</v>
      </c>
      <c r="G113" s="72"/>
    </row>
    <row r="114" spans="1:7" x14ac:dyDescent="0.35">
      <c r="A114" s="72" t="s">
        <v>554</v>
      </c>
      <c r="B114" s="93" t="s">
        <v>1372</v>
      </c>
      <c r="C114" s="106">
        <v>4.0115862064830532E-2</v>
      </c>
      <c r="D114" s="106">
        <v>0</v>
      </c>
      <c r="E114" s="106"/>
      <c r="F114" s="154">
        <f t="shared" si="3"/>
        <v>4.0115862064830532E-2</v>
      </c>
      <c r="G114" s="72"/>
    </row>
    <row r="115" spans="1:7" x14ac:dyDescent="0.35">
      <c r="A115" s="72" t="s">
        <v>555</v>
      </c>
      <c r="B115" s="93"/>
      <c r="C115" s="106"/>
      <c r="D115" s="106"/>
      <c r="E115" s="106"/>
      <c r="F115" s="106"/>
      <c r="G115" s="72"/>
    </row>
    <row r="116" spans="1:7" x14ac:dyDescent="0.35">
      <c r="A116" s="72" t="s">
        <v>556</v>
      </c>
      <c r="B116" s="93"/>
      <c r="C116" s="106"/>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06">
        <v>6.2937292215162373E-3</v>
      </c>
      <c r="D150" s="106">
        <v>0</v>
      </c>
      <c r="E150" s="107"/>
      <c r="F150" s="106">
        <f>C150</f>
        <v>6.2937292215162373E-3</v>
      </c>
    </row>
    <row r="151" spans="1:7" x14ac:dyDescent="0.35">
      <c r="A151" s="72" t="s">
        <v>573</v>
      </c>
      <c r="B151" s="72" t="s">
        <v>574</v>
      </c>
      <c r="C151" s="106">
        <v>0.99370627077848384</v>
      </c>
      <c r="D151" s="106">
        <v>0</v>
      </c>
      <c r="E151" s="107"/>
      <c r="F151" s="154">
        <f t="shared" ref="F151:F152" si="4">C151</f>
        <v>0.99370627077848384</v>
      </c>
    </row>
    <row r="152" spans="1:7" x14ac:dyDescent="0.35">
      <c r="A152" s="72" t="s">
        <v>575</v>
      </c>
      <c r="B152" s="72" t="s">
        <v>90</v>
      </c>
      <c r="C152" s="106">
        <v>0</v>
      </c>
      <c r="D152" s="106">
        <v>0</v>
      </c>
      <c r="E152" s="107"/>
      <c r="F152" s="154">
        <f t="shared" si="4"/>
        <v>0</v>
      </c>
    </row>
    <row r="153" spans="1:7" outlineLevel="1" x14ac:dyDescent="0.35">
      <c r="A153" s="72" t="s">
        <v>576</v>
      </c>
      <c r="C153" s="106"/>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06">
        <v>0</v>
      </c>
      <c r="D160" s="106">
        <v>0</v>
      </c>
      <c r="E160" s="107"/>
      <c r="F160" s="106">
        <f>C160</f>
        <v>0</v>
      </c>
    </row>
    <row r="161" spans="1:7" x14ac:dyDescent="0.35">
      <c r="A161" s="72" t="s">
        <v>585</v>
      </c>
      <c r="B161" s="72" t="s">
        <v>586</v>
      </c>
      <c r="C161" s="106">
        <v>1</v>
      </c>
      <c r="D161" s="106">
        <v>0</v>
      </c>
      <c r="E161" s="107"/>
      <c r="F161" s="154">
        <f t="shared" ref="F161:F162" si="5">C161</f>
        <v>1</v>
      </c>
    </row>
    <row r="162" spans="1:7" x14ac:dyDescent="0.35">
      <c r="A162" s="72" t="s">
        <v>587</v>
      </c>
      <c r="B162" s="72" t="s">
        <v>90</v>
      </c>
      <c r="C162" s="106">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06">
        <v>6.873830401321889E-3</v>
      </c>
      <c r="D170" s="106">
        <v>0</v>
      </c>
      <c r="E170" s="107"/>
      <c r="F170" s="106">
        <f>C170</f>
        <v>6.873830401321889E-3</v>
      </c>
    </row>
    <row r="171" spans="1:7" x14ac:dyDescent="0.35">
      <c r="A171" s="72" t="s">
        <v>597</v>
      </c>
      <c r="B171" s="94" t="s">
        <v>598</v>
      </c>
      <c r="C171" s="106">
        <v>0.11970413105380513</v>
      </c>
      <c r="D171" s="106">
        <v>0</v>
      </c>
      <c r="E171" s="107"/>
      <c r="F171" s="154">
        <f t="shared" ref="F171:F174" si="6">C171</f>
        <v>0.11970413105380513</v>
      </c>
    </row>
    <row r="172" spans="1:7" x14ac:dyDescent="0.35">
      <c r="A172" s="72" t="s">
        <v>599</v>
      </c>
      <c r="B172" s="94" t="s">
        <v>600</v>
      </c>
      <c r="C172" s="106">
        <v>0.17005144157076008</v>
      </c>
      <c r="D172" s="106">
        <v>0</v>
      </c>
      <c r="E172" s="106"/>
      <c r="F172" s="154">
        <f t="shared" si="6"/>
        <v>0.17005144157076008</v>
      </c>
    </row>
    <row r="173" spans="1:7" x14ac:dyDescent="0.35">
      <c r="A173" s="72" t="s">
        <v>601</v>
      </c>
      <c r="B173" s="94" t="s">
        <v>602</v>
      </c>
      <c r="C173" s="106">
        <v>0.33480467030794742</v>
      </c>
      <c r="D173" s="106">
        <v>0</v>
      </c>
      <c r="E173" s="106"/>
      <c r="F173" s="154">
        <f t="shared" si="6"/>
        <v>0.33480467030794742</v>
      </c>
    </row>
    <row r="174" spans="1:7" x14ac:dyDescent="0.35">
      <c r="A174" s="72" t="s">
        <v>603</v>
      </c>
      <c r="B174" s="94" t="s">
        <v>604</v>
      </c>
      <c r="C174" s="106">
        <v>0.36856592666616544</v>
      </c>
      <c r="D174" s="106">
        <v>0</v>
      </c>
      <c r="E174" s="106"/>
      <c r="F174" s="154">
        <f t="shared" si="6"/>
        <v>0.36856592666616544</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06">
        <f>34.23259975/C12</f>
        <v>1.4856309510307059E-3</v>
      </c>
      <c r="D180" s="106">
        <v>0</v>
      </c>
      <c r="E180" s="107"/>
      <c r="F180" s="106">
        <f>C180</f>
        <v>1.4856309510307059E-3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27">
        <v>187.178851829103</v>
      </c>
      <c r="D187" s="130">
        <f>D214</f>
        <v>123104</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0"/>
      <c r="E190" s="99"/>
      <c r="F190" s="126" t="str">
        <f>IF($C$214=0,"",IF(C190="[for completion]","",IF(C190="","",C190/$C$214)))</f>
        <v/>
      </c>
      <c r="G190" s="126" t="str">
        <f>IF($D$214=0,"",IF(D190="[for completion]","",IF(D190="","",D190/$D$214)))</f>
        <v/>
      </c>
    </row>
    <row r="191" spans="1:7" x14ac:dyDescent="0.35">
      <c r="A191" s="72" t="s">
        <v>624</v>
      </c>
      <c r="B191" s="139" t="s">
        <v>1373</v>
      </c>
      <c r="C191" s="127">
        <v>12537.0020199501</v>
      </c>
      <c r="D191" s="130">
        <v>92608</v>
      </c>
      <c r="E191" s="99"/>
      <c r="F191" s="126">
        <f t="shared" ref="F191:F213" si="7">IF($C$214=0,"",IF(C191="[for completion]","",IF(C191="","",C191/$C$214)))</f>
        <v>0.54408249358777283</v>
      </c>
      <c r="G191" s="126">
        <f t="shared" ref="G191:G213" si="8">IF($D$214=0,"",IF(D191="[for completion]","",IF(D191="","",D191/$D$214)))</f>
        <v>0.75227449961008575</v>
      </c>
    </row>
    <row r="192" spans="1:7" x14ac:dyDescent="0.35">
      <c r="A192" s="72" t="s">
        <v>625</v>
      </c>
      <c r="B192" s="139" t="s">
        <v>1374</v>
      </c>
      <c r="C192" s="127">
        <v>8966.0134770300101</v>
      </c>
      <c r="D192" s="130">
        <v>27992</v>
      </c>
      <c r="E192" s="99"/>
      <c r="F192" s="126">
        <f t="shared" si="7"/>
        <v>0.38910825429885998</v>
      </c>
      <c r="G192" s="126">
        <f t="shared" si="8"/>
        <v>0.22738497530543281</v>
      </c>
    </row>
    <row r="193" spans="1:7" x14ac:dyDescent="0.35">
      <c r="A193" s="72" t="s">
        <v>626</v>
      </c>
      <c r="B193" s="139" t="s">
        <v>1375</v>
      </c>
      <c r="C193" s="127">
        <v>1528.14574765</v>
      </c>
      <c r="D193" s="130">
        <v>2494</v>
      </c>
      <c r="E193" s="99"/>
      <c r="F193" s="126">
        <f t="shared" si="7"/>
        <v>6.6318673924108743E-2</v>
      </c>
      <c r="G193" s="126">
        <f t="shared" si="8"/>
        <v>2.025929295554978E-2</v>
      </c>
    </row>
    <row r="194" spans="1:7" x14ac:dyDescent="0.35">
      <c r="A194" s="72" t="s">
        <v>627</v>
      </c>
      <c r="B194" s="139" t="s">
        <v>1376</v>
      </c>
      <c r="C194" s="127">
        <v>11.30413094</v>
      </c>
      <c r="D194" s="130">
        <v>10</v>
      </c>
      <c r="E194" s="99"/>
      <c r="F194" s="126">
        <f t="shared" si="7"/>
        <v>4.9057818925854924E-4</v>
      </c>
      <c r="G194" s="126">
        <f t="shared" si="8"/>
        <v>8.1232128931635046E-5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23042.465375570107</v>
      </c>
      <c r="D214" s="131">
        <f>SUM(D190:D213)</f>
        <v>123104</v>
      </c>
      <c r="E214" s="88"/>
      <c r="F214" s="132">
        <f>SUM(F190:F213)</f>
        <v>1</v>
      </c>
      <c r="G214" s="132">
        <f>SUM(G190:G213)</f>
        <v>0.99999999999999989</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06">
        <v>0.49078023121985476</v>
      </c>
      <c r="D238" s="72">
        <v>123104</v>
      </c>
      <c r="F238" s="129"/>
      <c r="G238" s="129"/>
    </row>
    <row r="239" spans="1:7" x14ac:dyDescent="0.35">
      <c r="F239" s="129"/>
      <c r="G239" s="129"/>
    </row>
    <row r="240" spans="1:7" x14ac:dyDescent="0.35">
      <c r="B240" s="93" t="s">
        <v>651</v>
      </c>
      <c r="F240" s="129"/>
      <c r="G240" s="129"/>
    </row>
    <row r="241" spans="1:7" x14ac:dyDescent="0.35">
      <c r="A241" s="72" t="s">
        <v>686</v>
      </c>
      <c r="B241" s="72" t="s">
        <v>653</v>
      </c>
      <c r="C241" s="127">
        <v>6464.3395447399998</v>
      </c>
      <c r="D241" s="130">
        <v>52901</v>
      </c>
      <c r="F241" s="126">
        <f>IF($C$249=0,"",IF(C241="[Mark as ND1 if not relevant]","",C241/$C$249))</f>
        <v>0.28054027376747631</v>
      </c>
      <c r="G241" s="126">
        <f>IF($D$249=0,"",IF(D241="[Mark as ND1 if not relevant]","",D241/$D$249))</f>
        <v>0.42972608526124251</v>
      </c>
    </row>
    <row r="242" spans="1:7" x14ac:dyDescent="0.35">
      <c r="A242" s="72" t="s">
        <v>687</v>
      </c>
      <c r="B242" s="72" t="s">
        <v>655</v>
      </c>
      <c r="C242" s="127">
        <v>4917.0388492900202</v>
      </c>
      <c r="D242" s="130">
        <v>25515</v>
      </c>
      <c r="F242" s="126">
        <f t="shared" ref="F242:F248" si="11">IF($C$249=0,"",IF(C242="[Mark as ND1 if not relevant]","",C242/$C$249))</f>
        <v>0.21339031085203003</v>
      </c>
      <c r="G242" s="126">
        <f t="shared" ref="G242:G248" si="12">IF($D$249=0,"",IF(D242="[Mark as ND1 if not relevant]","",D242/$D$249))</f>
        <v>0.20726377696906681</v>
      </c>
    </row>
    <row r="243" spans="1:7" x14ac:dyDescent="0.35">
      <c r="A243" s="72" t="s">
        <v>688</v>
      </c>
      <c r="B243" s="72" t="s">
        <v>657</v>
      </c>
      <c r="C243" s="127">
        <v>5565.0182690299898</v>
      </c>
      <c r="D243" s="130">
        <v>24167</v>
      </c>
      <c r="F243" s="126">
        <f t="shared" si="11"/>
        <v>0.24151140853747857</v>
      </c>
      <c r="G243" s="126">
        <f t="shared" si="12"/>
        <v>0.19631368598908241</v>
      </c>
    </row>
    <row r="244" spans="1:7" x14ac:dyDescent="0.35">
      <c r="A244" s="72" t="s">
        <v>689</v>
      </c>
      <c r="B244" s="72" t="s">
        <v>659</v>
      </c>
      <c r="C244" s="127">
        <v>3930.3850006799798</v>
      </c>
      <c r="D244" s="130">
        <v>14048</v>
      </c>
      <c r="F244" s="126">
        <f t="shared" si="11"/>
        <v>0.17057137492097696</v>
      </c>
      <c r="G244" s="126">
        <f t="shared" si="12"/>
        <v>0.1141148947231609</v>
      </c>
    </row>
    <row r="245" spans="1:7" x14ac:dyDescent="0.35">
      <c r="A245" s="72" t="s">
        <v>690</v>
      </c>
      <c r="B245" s="72" t="s">
        <v>661</v>
      </c>
      <c r="C245" s="127">
        <v>1849.95359177</v>
      </c>
      <c r="D245" s="130">
        <v>5619</v>
      </c>
      <c r="F245" s="126">
        <f t="shared" si="11"/>
        <v>8.028453386465112E-2</v>
      </c>
      <c r="G245" s="126">
        <f t="shared" si="12"/>
        <v>4.564433324668573E-2</v>
      </c>
    </row>
    <row r="246" spans="1:7" x14ac:dyDescent="0.35">
      <c r="A246" s="72" t="s">
        <v>691</v>
      </c>
      <c r="B246" s="72" t="s">
        <v>663</v>
      </c>
      <c r="C246" s="127">
        <v>315.73012005999999</v>
      </c>
      <c r="D246" s="130">
        <v>854</v>
      </c>
      <c r="F246" s="126">
        <f t="shared" si="11"/>
        <v>1.3702098057386789E-2</v>
      </c>
      <c r="G246" s="126">
        <f t="shared" si="12"/>
        <v>6.9372238107616325E-3</v>
      </c>
    </row>
    <row r="247" spans="1:7" x14ac:dyDescent="0.35">
      <c r="A247" s="72" t="s">
        <v>692</v>
      </c>
      <c r="B247" s="72" t="s">
        <v>665</v>
      </c>
      <c r="C247" s="127">
        <v>0</v>
      </c>
      <c r="D247" s="130">
        <v>0</v>
      </c>
      <c r="F247" s="126">
        <f t="shared" si="11"/>
        <v>0</v>
      </c>
      <c r="G247" s="126">
        <f t="shared" si="12"/>
        <v>0</v>
      </c>
    </row>
    <row r="248" spans="1:7" x14ac:dyDescent="0.35">
      <c r="A248" s="72" t="s">
        <v>693</v>
      </c>
      <c r="B248" s="72" t="s">
        <v>667</v>
      </c>
      <c r="C248" s="127">
        <v>0</v>
      </c>
      <c r="D248" s="130">
        <v>0</v>
      </c>
      <c r="F248" s="126">
        <f t="shared" si="11"/>
        <v>0</v>
      </c>
      <c r="G248" s="126">
        <f t="shared" si="12"/>
        <v>0</v>
      </c>
    </row>
    <row r="249" spans="1:7" x14ac:dyDescent="0.35">
      <c r="A249" s="72" t="s">
        <v>694</v>
      </c>
      <c r="B249" s="102" t="s">
        <v>92</v>
      </c>
      <c r="C249" s="127">
        <f>SUM(C241:C248)</f>
        <v>23042.465375569995</v>
      </c>
      <c r="D249" s="130">
        <f>SUM(D241:D248)</f>
        <v>123104</v>
      </c>
      <c r="F249" s="106">
        <f>SUM(F241:F248)</f>
        <v>0.99999999999999978</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heetViews>
  <sheetFormatPr defaultColWidth="11.453125" defaultRowHeight="14.5" outlineLevelRow="1" x14ac:dyDescent="0.35"/>
  <cols>
    <col min="1" max="1" width="16.26953125" style="180" customWidth="1"/>
    <col min="2" max="2" width="89.81640625" style="185" bestFit="1" customWidth="1"/>
    <col min="3" max="3" width="134.7265625" style="182" customWidth="1"/>
    <col min="4" max="13" width="11.453125" style="182"/>
    <col min="14" max="16384" width="11.453125" style="180"/>
  </cols>
  <sheetData>
    <row r="1" spans="1:13" s="179" customFormat="1" ht="31" x14ac:dyDescent="0.35">
      <c r="A1" s="176" t="s">
        <v>1381</v>
      </c>
      <c r="B1" s="176"/>
      <c r="C1" s="177" t="s">
        <v>1060</v>
      </c>
      <c r="D1" s="178"/>
      <c r="E1" s="178"/>
      <c r="F1" s="178"/>
      <c r="G1" s="178"/>
      <c r="H1" s="178"/>
      <c r="I1" s="178"/>
      <c r="J1" s="178"/>
      <c r="K1" s="178"/>
      <c r="L1" s="178"/>
      <c r="M1" s="178"/>
    </row>
    <row r="2" spans="1:13" x14ac:dyDescent="0.35">
      <c r="B2" s="181"/>
      <c r="C2" s="181"/>
    </row>
    <row r="3" spans="1:13" x14ac:dyDescent="0.35">
      <c r="A3" s="183" t="s">
        <v>1382</v>
      </c>
      <c r="B3" s="184"/>
      <c r="C3" s="181"/>
    </row>
    <row r="4" spans="1:13" x14ac:dyDescent="0.35">
      <c r="C4" s="181"/>
    </row>
    <row r="5" spans="1:13" ht="18.5" x14ac:dyDescent="0.35">
      <c r="A5" s="186" t="s">
        <v>28</v>
      </c>
      <c r="B5" s="186" t="s">
        <v>1383</v>
      </c>
      <c r="C5" s="187" t="s">
        <v>1384</v>
      </c>
    </row>
    <row r="6" spans="1:13" x14ac:dyDescent="0.35">
      <c r="A6" s="188" t="s">
        <v>1385</v>
      </c>
      <c r="B6" s="189" t="s">
        <v>1386</v>
      </c>
      <c r="C6" s="185" t="s">
        <v>30</v>
      </c>
    </row>
    <row r="7" spans="1:13" x14ac:dyDescent="0.35">
      <c r="A7" s="188" t="s">
        <v>1387</v>
      </c>
      <c r="B7" s="189" t="s">
        <v>1388</v>
      </c>
      <c r="C7" s="185" t="s">
        <v>30</v>
      </c>
    </row>
    <row r="8" spans="1:13" x14ac:dyDescent="0.35">
      <c r="A8" s="188" t="s">
        <v>1389</v>
      </c>
      <c r="B8" s="189" t="s">
        <v>1390</v>
      </c>
      <c r="C8" s="185" t="s">
        <v>30</v>
      </c>
    </row>
    <row r="9" spans="1:13" x14ac:dyDescent="0.35">
      <c r="A9" s="188" t="s">
        <v>1391</v>
      </c>
      <c r="B9" s="189" t="s">
        <v>1392</v>
      </c>
      <c r="C9" s="185" t="s">
        <v>30</v>
      </c>
    </row>
    <row r="10" spans="1:13" ht="44.25" customHeight="1" x14ac:dyDescent="0.35">
      <c r="A10" s="188" t="s">
        <v>1393</v>
      </c>
      <c r="B10" s="189" t="s">
        <v>1394</v>
      </c>
      <c r="C10" s="185" t="s">
        <v>30</v>
      </c>
    </row>
    <row r="11" spans="1:13" ht="54.75" customHeight="1" x14ac:dyDescent="0.35">
      <c r="A11" s="188" t="s">
        <v>1395</v>
      </c>
      <c r="B11" s="189" t="s">
        <v>1396</v>
      </c>
      <c r="C11" s="185" t="s">
        <v>30</v>
      </c>
    </row>
    <row r="12" spans="1:13" x14ac:dyDescent="0.35">
      <c r="A12" s="188" t="s">
        <v>1397</v>
      </c>
      <c r="B12" s="189" t="s">
        <v>1398</v>
      </c>
      <c r="C12" s="185" t="s">
        <v>30</v>
      </c>
    </row>
    <row r="13" spans="1:13" x14ac:dyDescent="0.35">
      <c r="A13" s="188" t="s">
        <v>1399</v>
      </c>
      <c r="B13" s="189" t="s">
        <v>1400</v>
      </c>
      <c r="C13" s="185"/>
    </row>
    <row r="14" spans="1:13" ht="29" x14ac:dyDescent="0.35">
      <c r="A14" s="188" t="s">
        <v>1401</v>
      </c>
      <c r="B14" s="189" t="s">
        <v>1402</v>
      </c>
      <c r="C14" s="185"/>
    </row>
    <row r="15" spans="1:13" x14ac:dyDescent="0.35">
      <c r="A15" s="188" t="s">
        <v>1403</v>
      </c>
      <c r="B15" s="189" t="s">
        <v>1404</v>
      </c>
      <c r="C15" s="185"/>
    </row>
    <row r="16" spans="1:13" ht="29" x14ac:dyDescent="0.35">
      <c r="A16" s="188" t="s">
        <v>1405</v>
      </c>
      <c r="B16" s="190" t="s">
        <v>1406</v>
      </c>
      <c r="C16" s="185" t="s">
        <v>30</v>
      </c>
    </row>
    <row r="17" spans="1:13" ht="30" customHeight="1" x14ac:dyDescent="0.35">
      <c r="A17" s="188" t="s">
        <v>1407</v>
      </c>
      <c r="B17" s="190" t="s">
        <v>1408</v>
      </c>
      <c r="C17" s="185" t="s">
        <v>30</v>
      </c>
    </row>
    <row r="18" spans="1:13" x14ac:dyDescent="0.35">
      <c r="A18" s="188" t="s">
        <v>1409</v>
      </c>
      <c r="B18" s="190" t="s">
        <v>1410</v>
      </c>
      <c r="C18" s="185" t="s">
        <v>30</v>
      </c>
    </row>
    <row r="19" spans="1:13" x14ac:dyDescent="0.35">
      <c r="A19" s="188" t="s">
        <v>1411</v>
      </c>
      <c r="B19" s="189" t="s">
        <v>1412</v>
      </c>
      <c r="C19" s="185" t="s">
        <v>30</v>
      </c>
      <c r="K19" s="180"/>
      <c r="L19" s="180"/>
      <c r="M19" s="180"/>
    </row>
    <row r="20" spans="1:13" x14ac:dyDescent="0.35">
      <c r="A20" s="188" t="s">
        <v>1413</v>
      </c>
      <c r="B20" s="189" t="s">
        <v>1414</v>
      </c>
      <c r="C20" s="180"/>
      <c r="K20" s="180"/>
      <c r="L20" s="180"/>
      <c r="M20" s="180"/>
    </row>
    <row r="21" spans="1:13" x14ac:dyDescent="0.35">
      <c r="A21" s="188" t="s">
        <v>1415</v>
      </c>
      <c r="B21" s="189" t="s">
        <v>1416</v>
      </c>
      <c r="C21" s="185" t="s">
        <v>30</v>
      </c>
      <c r="K21" s="180"/>
      <c r="L21" s="180"/>
      <c r="M21" s="180"/>
    </row>
    <row r="22" spans="1:13" x14ac:dyDescent="0.35">
      <c r="A22" s="188" t="s">
        <v>1417</v>
      </c>
      <c r="B22" s="182"/>
      <c r="K22" s="180"/>
      <c r="L22" s="180"/>
      <c r="M22" s="180"/>
    </row>
    <row r="23" spans="1:13" outlineLevel="1" x14ac:dyDescent="0.35">
      <c r="A23" s="188" t="s">
        <v>1418</v>
      </c>
      <c r="B23" s="191" t="s">
        <v>1419</v>
      </c>
      <c r="C23" s="185"/>
    </row>
    <row r="24" spans="1:13" outlineLevel="1" x14ac:dyDescent="0.35">
      <c r="A24" s="188" t="s">
        <v>1420</v>
      </c>
      <c r="B24" s="192"/>
      <c r="C24" s="185"/>
    </row>
    <row r="25" spans="1:13" outlineLevel="1" x14ac:dyDescent="0.35">
      <c r="A25" s="188" t="s">
        <v>1421</v>
      </c>
      <c r="B25" s="192"/>
      <c r="C25" s="185"/>
    </row>
    <row r="26" spans="1:13" outlineLevel="1" x14ac:dyDescent="0.35">
      <c r="A26" s="188" t="s">
        <v>1422</v>
      </c>
      <c r="B26" s="192"/>
      <c r="C26" s="185"/>
    </row>
    <row r="27" spans="1:13" outlineLevel="1" x14ac:dyDescent="0.35">
      <c r="A27" s="188" t="s">
        <v>1423</v>
      </c>
      <c r="B27" s="192"/>
      <c r="C27" s="185"/>
    </row>
    <row r="28" spans="1:13" ht="18.5" outlineLevel="1" x14ac:dyDescent="0.35">
      <c r="A28" s="186"/>
      <c r="B28" s="186" t="s">
        <v>1424</v>
      </c>
      <c r="C28" s="187" t="s">
        <v>1384</v>
      </c>
    </row>
    <row r="29" spans="1:13" outlineLevel="1" x14ac:dyDescent="0.35">
      <c r="A29" s="193" t="s">
        <v>1425</v>
      </c>
      <c r="B29" s="189" t="s">
        <v>1412</v>
      </c>
      <c r="C29" s="185" t="s">
        <v>30</v>
      </c>
    </row>
    <row r="30" spans="1:13" outlineLevel="1" x14ac:dyDescent="0.35">
      <c r="A30" s="193" t="s">
        <v>1426</v>
      </c>
      <c r="B30" s="189" t="s">
        <v>1414</v>
      </c>
      <c r="C30" s="185" t="s">
        <v>30</v>
      </c>
    </row>
    <row r="31" spans="1:13" outlineLevel="1" x14ac:dyDescent="0.35">
      <c r="A31" s="193" t="s">
        <v>1427</v>
      </c>
      <c r="B31" s="189" t="s">
        <v>1416</v>
      </c>
      <c r="C31" s="185" t="s">
        <v>30</v>
      </c>
    </row>
    <row r="32" spans="1:13" outlineLevel="1" x14ac:dyDescent="0.35">
      <c r="A32" s="193" t="s">
        <v>1428</v>
      </c>
      <c r="B32" s="192"/>
      <c r="C32" s="185"/>
    </row>
    <row r="33" spans="1:3" outlineLevel="1" x14ac:dyDescent="0.35">
      <c r="A33" s="193" t="s">
        <v>1429</v>
      </c>
      <c r="B33" s="192"/>
      <c r="C33" s="185"/>
    </row>
    <row r="34" spans="1:3" outlineLevel="1" x14ac:dyDescent="0.35">
      <c r="A34" s="193" t="s">
        <v>1430</v>
      </c>
      <c r="B34" s="192"/>
      <c r="C34" s="185"/>
    </row>
    <row r="35" spans="1:3" outlineLevel="1" x14ac:dyDescent="0.35">
      <c r="A35" s="193" t="s">
        <v>1431</v>
      </c>
      <c r="B35" s="192"/>
      <c r="C35" s="185"/>
    </row>
    <row r="36" spans="1:3" outlineLevel="1" x14ac:dyDescent="0.35">
      <c r="A36" s="193" t="s">
        <v>1432</v>
      </c>
      <c r="B36" s="192"/>
      <c r="C36" s="185"/>
    </row>
    <row r="37" spans="1:3" outlineLevel="1" x14ac:dyDescent="0.35">
      <c r="A37" s="193" t="s">
        <v>1433</v>
      </c>
      <c r="B37" s="192"/>
      <c r="C37" s="185"/>
    </row>
    <row r="38" spans="1:3" outlineLevel="1" x14ac:dyDescent="0.35">
      <c r="A38" s="193" t="s">
        <v>1434</v>
      </c>
      <c r="B38" s="192"/>
      <c r="C38" s="185"/>
    </row>
    <row r="39" spans="1:3" outlineLevel="1" x14ac:dyDescent="0.35">
      <c r="A39" s="193" t="s">
        <v>1435</v>
      </c>
      <c r="B39" s="192"/>
      <c r="C39" s="185"/>
    </row>
    <row r="40" spans="1:3" outlineLevel="1" x14ac:dyDescent="0.35">
      <c r="A40" s="193" t="s">
        <v>1436</v>
      </c>
      <c r="B40" s="192"/>
      <c r="C40" s="185"/>
    </row>
    <row r="41" spans="1:3" outlineLevel="1" x14ac:dyDescent="0.35">
      <c r="A41" s="193" t="s">
        <v>1437</v>
      </c>
      <c r="B41" s="192"/>
      <c r="C41" s="185"/>
    </row>
    <row r="42" spans="1:3" outlineLevel="1" x14ac:dyDescent="0.35">
      <c r="A42" s="193" t="s">
        <v>1438</v>
      </c>
      <c r="B42" s="192"/>
      <c r="C42" s="185"/>
    </row>
    <row r="43" spans="1:3" outlineLevel="1" x14ac:dyDescent="0.35">
      <c r="A43" s="193" t="s">
        <v>1439</v>
      </c>
      <c r="B43" s="192"/>
      <c r="C43" s="185"/>
    </row>
    <row r="44" spans="1:3" ht="18.5" x14ac:dyDescent="0.35">
      <c r="A44" s="186"/>
      <c r="B44" s="186" t="s">
        <v>1440</v>
      </c>
      <c r="C44" s="187" t="s">
        <v>1441</v>
      </c>
    </row>
    <row r="45" spans="1:3" x14ac:dyDescent="0.35">
      <c r="A45" s="188" t="s">
        <v>1442</v>
      </c>
      <c r="B45" s="190" t="s">
        <v>1443</v>
      </c>
      <c r="C45" s="185" t="s">
        <v>743</v>
      </c>
    </row>
    <row r="46" spans="1:3" x14ac:dyDescent="0.35">
      <c r="A46" s="188" t="s">
        <v>1444</v>
      </c>
      <c r="B46" s="190" t="s">
        <v>1445</v>
      </c>
      <c r="C46" s="185" t="s">
        <v>744</v>
      </c>
    </row>
    <row r="47" spans="1:3" x14ac:dyDescent="0.35">
      <c r="A47" s="188" t="s">
        <v>1446</v>
      </c>
      <c r="B47" s="190" t="s">
        <v>1447</v>
      </c>
      <c r="C47" s="185" t="s">
        <v>745</v>
      </c>
    </row>
    <row r="48" spans="1:3" outlineLevel="1" x14ac:dyDescent="0.35">
      <c r="A48" s="188" t="s">
        <v>1448</v>
      </c>
      <c r="B48" s="194"/>
      <c r="C48" s="185"/>
    </row>
    <row r="49" spans="1:3" outlineLevel="1" x14ac:dyDescent="0.35">
      <c r="A49" s="188" t="s">
        <v>1449</v>
      </c>
      <c r="B49" s="194"/>
      <c r="C49" s="185"/>
    </row>
    <row r="50" spans="1:3" outlineLevel="1" x14ac:dyDescent="0.35">
      <c r="A50" s="188" t="s">
        <v>1450</v>
      </c>
      <c r="B50" s="190"/>
      <c r="C50" s="185"/>
    </row>
    <row r="51" spans="1:3" ht="18.5" x14ac:dyDescent="0.35">
      <c r="A51" s="186"/>
      <c r="B51" s="186" t="s">
        <v>1451</v>
      </c>
      <c r="C51" s="187" t="s">
        <v>1384</v>
      </c>
    </row>
    <row r="52" spans="1:3" x14ac:dyDescent="0.35">
      <c r="A52" s="188" t="s">
        <v>1452</v>
      </c>
      <c r="B52" s="189" t="s">
        <v>1453</v>
      </c>
      <c r="C52" s="185" t="s">
        <v>30</v>
      </c>
    </row>
    <row r="53" spans="1:3" x14ac:dyDescent="0.35">
      <c r="A53" s="188" t="s">
        <v>1454</v>
      </c>
      <c r="B53" s="194"/>
    </row>
    <row r="54" spans="1:3" x14ac:dyDescent="0.35">
      <c r="A54" s="188" t="s">
        <v>1455</v>
      </c>
      <c r="B54" s="194"/>
    </row>
    <row r="55" spans="1:3" x14ac:dyDescent="0.35">
      <c r="A55" s="188" t="s">
        <v>1456</v>
      </c>
      <c r="B55" s="194"/>
    </row>
    <row r="56" spans="1:3" x14ac:dyDescent="0.35">
      <c r="A56" s="188" t="s">
        <v>1457</v>
      </c>
      <c r="B56" s="194"/>
    </row>
    <row r="57" spans="1:3" x14ac:dyDescent="0.35">
      <c r="A57" s="188" t="s">
        <v>1458</v>
      </c>
      <c r="B57" s="194"/>
    </row>
    <row r="58" spans="1:3" x14ac:dyDescent="0.35">
      <c r="B58" s="194"/>
    </row>
    <row r="59" spans="1:3" x14ac:dyDescent="0.35">
      <c r="B59" s="194"/>
    </row>
    <row r="60" spans="1:3" x14ac:dyDescent="0.35">
      <c r="B60" s="194"/>
    </row>
    <row r="61" spans="1:3" x14ac:dyDescent="0.35">
      <c r="B61" s="194"/>
    </row>
    <row r="62" spans="1:3" x14ac:dyDescent="0.35">
      <c r="B62" s="194"/>
    </row>
    <row r="63" spans="1:3" x14ac:dyDescent="0.35">
      <c r="B63" s="194"/>
    </row>
    <row r="64" spans="1:3" x14ac:dyDescent="0.35">
      <c r="B64" s="194"/>
    </row>
    <row r="65" spans="2:2" x14ac:dyDescent="0.35">
      <c r="B65" s="194"/>
    </row>
    <row r="66" spans="2:2" x14ac:dyDescent="0.35">
      <c r="B66" s="194"/>
    </row>
    <row r="67" spans="2:2" x14ac:dyDescent="0.35">
      <c r="B67" s="194"/>
    </row>
    <row r="68" spans="2:2" x14ac:dyDescent="0.35">
      <c r="B68" s="194"/>
    </row>
    <row r="69" spans="2:2" x14ac:dyDescent="0.35">
      <c r="B69" s="194"/>
    </row>
    <row r="70" spans="2:2" x14ac:dyDescent="0.35">
      <c r="B70" s="194"/>
    </row>
    <row r="71" spans="2:2" x14ac:dyDescent="0.35">
      <c r="B71" s="194"/>
    </row>
    <row r="72" spans="2:2" x14ac:dyDescent="0.35">
      <c r="B72" s="194"/>
    </row>
    <row r="73" spans="2:2" x14ac:dyDescent="0.35">
      <c r="B73" s="194"/>
    </row>
    <row r="74" spans="2:2" x14ac:dyDescent="0.35">
      <c r="B74" s="194"/>
    </row>
    <row r="75" spans="2:2" x14ac:dyDescent="0.35">
      <c r="B75" s="194"/>
    </row>
    <row r="76" spans="2:2" x14ac:dyDescent="0.35">
      <c r="B76" s="194"/>
    </row>
    <row r="77" spans="2:2" x14ac:dyDescent="0.35">
      <c r="B77" s="194"/>
    </row>
    <row r="78" spans="2:2" x14ac:dyDescent="0.35">
      <c r="B78" s="194"/>
    </row>
    <row r="79" spans="2:2" x14ac:dyDescent="0.35">
      <c r="B79" s="194"/>
    </row>
    <row r="80" spans="2:2" x14ac:dyDescent="0.35">
      <c r="B80" s="194"/>
    </row>
    <row r="81" spans="2:2" x14ac:dyDescent="0.35">
      <c r="B81" s="194"/>
    </row>
    <row r="82" spans="2:2" x14ac:dyDescent="0.35">
      <c r="B82" s="194"/>
    </row>
    <row r="83" spans="2:2" x14ac:dyDescent="0.35">
      <c r="B83" s="194"/>
    </row>
    <row r="84" spans="2:2" x14ac:dyDescent="0.35">
      <c r="B84" s="194"/>
    </row>
    <row r="85" spans="2:2" x14ac:dyDescent="0.35">
      <c r="B85" s="194"/>
    </row>
    <row r="86" spans="2:2" x14ac:dyDescent="0.35">
      <c r="B86" s="194"/>
    </row>
    <row r="87" spans="2:2" x14ac:dyDescent="0.35">
      <c r="B87" s="194"/>
    </row>
    <row r="88" spans="2:2" x14ac:dyDescent="0.35">
      <c r="B88" s="194"/>
    </row>
    <row r="89" spans="2:2" x14ac:dyDescent="0.35">
      <c r="B89" s="194"/>
    </row>
    <row r="90" spans="2:2" x14ac:dyDescent="0.35">
      <c r="B90" s="194"/>
    </row>
    <row r="91" spans="2:2" x14ac:dyDescent="0.35">
      <c r="B91" s="194"/>
    </row>
    <row r="92" spans="2:2" x14ac:dyDescent="0.35">
      <c r="B92" s="194"/>
    </row>
    <row r="93" spans="2:2" x14ac:dyDescent="0.35">
      <c r="B93" s="194"/>
    </row>
    <row r="94" spans="2:2" x14ac:dyDescent="0.35">
      <c r="B94" s="194"/>
    </row>
    <row r="95" spans="2:2" x14ac:dyDescent="0.35">
      <c r="B95" s="194"/>
    </row>
    <row r="96" spans="2:2" x14ac:dyDescent="0.35">
      <c r="B96" s="194"/>
    </row>
    <row r="97" spans="2:2" x14ac:dyDescent="0.35">
      <c r="B97" s="194"/>
    </row>
    <row r="98" spans="2:2" x14ac:dyDescent="0.35">
      <c r="B98" s="194"/>
    </row>
    <row r="99" spans="2:2" x14ac:dyDescent="0.35">
      <c r="B99" s="194"/>
    </row>
    <row r="100" spans="2:2" x14ac:dyDescent="0.35">
      <c r="B100" s="194"/>
    </row>
    <row r="101" spans="2:2" x14ac:dyDescent="0.35">
      <c r="B101" s="194"/>
    </row>
    <row r="102" spans="2:2" x14ac:dyDescent="0.35">
      <c r="B102" s="194"/>
    </row>
    <row r="103" spans="2:2" x14ac:dyDescent="0.35">
      <c r="B103" s="181"/>
    </row>
    <row r="104" spans="2:2" x14ac:dyDescent="0.35">
      <c r="B104" s="181"/>
    </row>
    <row r="105" spans="2:2" x14ac:dyDescent="0.35">
      <c r="B105" s="181"/>
    </row>
    <row r="106" spans="2:2" x14ac:dyDescent="0.35">
      <c r="B106" s="181"/>
    </row>
    <row r="107" spans="2:2" x14ac:dyDescent="0.35">
      <c r="B107" s="181"/>
    </row>
    <row r="108" spans="2:2" x14ac:dyDescent="0.35">
      <c r="B108" s="181"/>
    </row>
    <row r="109" spans="2:2" x14ac:dyDescent="0.35">
      <c r="B109" s="181"/>
    </row>
    <row r="110" spans="2:2" x14ac:dyDescent="0.35">
      <c r="B110" s="181"/>
    </row>
    <row r="111" spans="2:2" x14ac:dyDescent="0.35">
      <c r="B111" s="181"/>
    </row>
    <row r="112" spans="2:2" x14ac:dyDescent="0.35">
      <c r="B112" s="181"/>
    </row>
    <row r="113" spans="2:2" x14ac:dyDescent="0.35">
      <c r="B113" s="194"/>
    </row>
    <row r="114" spans="2:2" x14ac:dyDescent="0.35">
      <c r="B114" s="194"/>
    </row>
    <row r="115" spans="2:2" x14ac:dyDescent="0.35">
      <c r="B115" s="194"/>
    </row>
    <row r="116" spans="2:2" x14ac:dyDescent="0.35">
      <c r="B116" s="194"/>
    </row>
    <row r="117" spans="2:2" x14ac:dyDescent="0.35">
      <c r="B117" s="194"/>
    </row>
    <row r="118" spans="2:2" x14ac:dyDescent="0.35">
      <c r="B118" s="194"/>
    </row>
    <row r="119" spans="2:2" x14ac:dyDescent="0.35">
      <c r="B119" s="194"/>
    </row>
    <row r="120" spans="2:2" x14ac:dyDescent="0.35">
      <c r="B120" s="194"/>
    </row>
    <row r="121" spans="2:2" x14ac:dyDescent="0.35">
      <c r="B121" s="195"/>
    </row>
    <row r="122" spans="2:2" x14ac:dyDescent="0.35">
      <c r="B122" s="194"/>
    </row>
    <row r="123" spans="2:2" x14ac:dyDescent="0.35">
      <c r="B123" s="194"/>
    </row>
    <row r="124" spans="2:2" x14ac:dyDescent="0.35">
      <c r="B124" s="194"/>
    </row>
    <row r="125" spans="2:2" x14ac:dyDescent="0.35">
      <c r="B125" s="194"/>
    </row>
    <row r="126" spans="2:2" x14ac:dyDescent="0.35">
      <c r="B126" s="194"/>
    </row>
    <row r="127" spans="2:2" x14ac:dyDescent="0.35">
      <c r="B127" s="194"/>
    </row>
    <row r="128" spans="2:2" x14ac:dyDescent="0.35">
      <c r="B128" s="194"/>
    </row>
    <row r="129" spans="2:2" x14ac:dyDescent="0.35">
      <c r="B129" s="194"/>
    </row>
    <row r="130" spans="2:2" x14ac:dyDescent="0.35">
      <c r="B130" s="194"/>
    </row>
    <row r="131" spans="2:2" x14ac:dyDescent="0.35">
      <c r="B131" s="194"/>
    </row>
    <row r="132" spans="2:2" x14ac:dyDescent="0.35">
      <c r="B132" s="194"/>
    </row>
    <row r="133" spans="2:2" x14ac:dyDescent="0.35">
      <c r="B133" s="194"/>
    </row>
    <row r="134" spans="2:2" x14ac:dyDescent="0.35">
      <c r="B134" s="194"/>
    </row>
    <row r="135" spans="2:2" x14ac:dyDescent="0.35">
      <c r="B135" s="194"/>
    </row>
    <row r="136" spans="2:2" x14ac:dyDescent="0.35">
      <c r="B136" s="194"/>
    </row>
    <row r="137" spans="2:2" x14ac:dyDescent="0.35">
      <c r="B137" s="194"/>
    </row>
    <row r="138" spans="2:2" x14ac:dyDescent="0.35">
      <c r="B138" s="194"/>
    </row>
    <row r="140" spans="2:2" x14ac:dyDescent="0.35">
      <c r="B140" s="194"/>
    </row>
    <row r="141" spans="2:2" x14ac:dyDescent="0.35">
      <c r="B141" s="194"/>
    </row>
    <row r="142" spans="2:2" x14ac:dyDescent="0.35">
      <c r="B142" s="194"/>
    </row>
    <row r="147" spans="2:2" x14ac:dyDescent="0.35">
      <c r="B147" s="196"/>
    </row>
    <row r="148" spans="2:2" x14ac:dyDescent="0.35">
      <c r="B148" s="197"/>
    </row>
    <row r="154" spans="2:2" x14ac:dyDescent="0.35">
      <c r="B154" s="190"/>
    </row>
    <row r="155" spans="2:2" x14ac:dyDescent="0.35">
      <c r="B155" s="194"/>
    </row>
    <row r="157" spans="2:2" x14ac:dyDescent="0.35">
      <c r="B157" s="194"/>
    </row>
    <row r="158" spans="2:2" x14ac:dyDescent="0.35">
      <c r="B158" s="194"/>
    </row>
    <row r="159" spans="2:2" x14ac:dyDescent="0.35">
      <c r="B159" s="194"/>
    </row>
    <row r="160" spans="2:2" x14ac:dyDescent="0.35">
      <c r="B160" s="194"/>
    </row>
    <row r="161" spans="2:2" x14ac:dyDescent="0.35">
      <c r="B161" s="194"/>
    </row>
    <row r="162" spans="2:2" x14ac:dyDescent="0.35">
      <c r="B162" s="194"/>
    </row>
    <row r="163" spans="2:2" x14ac:dyDescent="0.35">
      <c r="B163" s="194"/>
    </row>
    <row r="164" spans="2:2" x14ac:dyDescent="0.35">
      <c r="B164" s="194"/>
    </row>
    <row r="165" spans="2:2" x14ac:dyDescent="0.35">
      <c r="B165" s="194"/>
    </row>
    <row r="166" spans="2:2" x14ac:dyDescent="0.35">
      <c r="B166" s="194"/>
    </row>
    <row r="167" spans="2:2" x14ac:dyDescent="0.35">
      <c r="B167" s="194"/>
    </row>
    <row r="168" spans="2:2" x14ac:dyDescent="0.35">
      <c r="B168" s="194"/>
    </row>
    <row r="265" spans="2:2" x14ac:dyDescent="0.35">
      <c r="B265" s="189"/>
    </row>
    <row r="266" spans="2:2" x14ac:dyDescent="0.35">
      <c r="B266" s="194"/>
    </row>
    <row r="267" spans="2:2" x14ac:dyDescent="0.35">
      <c r="B267" s="194"/>
    </row>
    <row r="270" spans="2:2" x14ac:dyDescent="0.35">
      <c r="B270" s="194"/>
    </row>
    <row r="286" spans="2:2" x14ac:dyDescent="0.35">
      <c r="B286" s="189"/>
    </row>
    <row r="316" spans="2:2" x14ac:dyDescent="0.35">
      <c r="B316" s="196"/>
    </row>
    <row r="317" spans="2:2" x14ac:dyDescent="0.35">
      <c r="B317" s="194"/>
    </row>
    <row r="319" spans="2:2" x14ac:dyDescent="0.35">
      <c r="B319" s="194"/>
    </row>
    <row r="320" spans="2:2" x14ac:dyDescent="0.35">
      <c r="B320" s="194"/>
    </row>
    <row r="321" spans="2:2" x14ac:dyDescent="0.35">
      <c r="B321" s="194"/>
    </row>
    <row r="322" spans="2:2" x14ac:dyDescent="0.35">
      <c r="B322" s="194"/>
    </row>
    <row r="323" spans="2:2" x14ac:dyDescent="0.35">
      <c r="B323" s="194"/>
    </row>
    <row r="324" spans="2:2" x14ac:dyDescent="0.35">
      <c r="B324" s="194"/>
    </row>
    <row r="325" spans="2:2" x14ac:dyDescent="0.35">
      <c r="B325" s="194"/>
    </row>
    <row r="326" spans="2:2" x14ac:dyDescent="0.35">
      <c r="B326" s="194"/>
    </row>
    <row r="327" spans="2:2" x14ac:dyDescent="0.35">
      <c r="B327" s="194"/>
    </row>
    <row r="328" spans="2:2" x14ac:dyDescent="0.35">
      <c r="B328" s="194"/>
    </row>
    <row r="329" spans="2:2" x14ac:dyDescent="0.35">
      <c r="B329" s="194"/>
    </row>
    <row r="330" spans="2:2" x14ac:dyDescent="0.35">
      <c r="B330" s="194"/>
    </row>
    <row r="342" spans="2:2" x14ac:dyDescent="0.35">
      <c r="B342" s="194"/>
    </row>
    <row r="343" spans="2:2" x14ac:dyDescent="0.35">
      <c r="B343" s="194"/>
    </row>
    <row r="344" spans="2:2" x14ac:dyDescent="0.35">
      <c r="B344" s="194"/>
    </row>
    <row r="345" spans="2:2" x14ac:dyDescent="0.35">
      <c r="B345" s="194"/>
    </row>
    <row r="346" spans="2:2" x14ac:dyDescent="0.35">
      <c r="B346" s="194"/>
    </row>
    <row r="347" spans="2:2" x14ac:dyDescent="0.35">
      <c r="B347" s="194"/>
    </row>
    <row r="348" spans="2:2" x14ac:dyDescent="0.35">
      <c r="B348" s="194"/>
    </row>
    <row r="349" spans="2:2" x14ac:dyDescent="0.35">
      <c r="B349" s="194"/>
    </row>
    <row r="350" spans="2:2" x14ac:dyDescent="0.35">
      <c r="B350" s="194"/>
    </row>
    <row r="352" spans="2:2" x14ac:dyDescent="0.35">
      <c r="B352" s="194"/>
    </row>
    <row r="353" spans="2:2" x14ac:dyDescent="0.35">
      <c r="B353" s="194"/>
    </row>
    <row r="354" spans="2:2" x14ac:dyDescent="0.35">
      <c r="B354" s="194"/>
    </row>
    <row r="355" spans="2:2" x14ac:dyDescent="0.35">
      <c r="B355" s="194"/>
    </row>
    <row r="356" spans="2:2" x14ac:dyDescent="0.35">
      <c r="B356" s="194"/>
    </row>
    <row r="358" spans="2:2" x14ac:dyDescent="0.35">
      <c r="B358" s="194"/>
    </row>
    <row r="361" spans="2:2" x14ac:dyDescent="0.35">
      <c r="B361" s="194"/>
    </row>
    <row r="364" spans="2:2" x14ac:dyDescent="0.35">
      <c r="B364" s="194"/>
    </row>
    <row r="365" spans="2:2" x14ac:dyDescent="0.35">
      <c r="B365" s="194"/>
    </row>
    <row r="366" spans="2:2" x14ac:dyDescent="0.35">
      <c r="B366" s="194"/>
    </row>
    <row r="367" spans="2:2" x14ac:dyDescent="0.35">
      <c r="B367" s="194"/>
    </row>
    <row r="368" spans="2:2" x14ac:dyDescent="0.35">
      <c r="B368" s="194"/>
    </row>
    <row r="369" spans="2:2" x14ac:dyDescent="0.35">
      <c r="B369" s="194"/>
    </row>
    <row r="370" spans="2:2" x14ac:dyDescent="0.35">
      <c r="B370" s="194"/>
    </row>
    <row r="371" spans="2:2" x14ac:dyDescent="0.35">
      <c r="B371" s="194"/>
    </row>
    <row r="372" spans="2:2" x14ac:dyDescent="0.35">
      <c r="B372" s="194"/>
    </row>
    <row r="373" spans="2:2" x14ac:dyDescent="0.35">
      <c r="B373" s="194"/>
    </row>
    <row r="374" spans="2:2" x14ac:dyDescent="0.35">
      <c r="B374" s="194"/>
    </row>
    <row r="375" spans="2:2" x14ac:dyDescent="0.35">
      <c r="B375" s="194"/>
    </row>
    <row r="376" spans="2:2" x14ac:dyDescent="0.35">
      <c r="B376" s="194"/>
    </row>
    <row r="377" spans="2:2" x14ac:dyDescent="0.35">
      <c r="B377" s="194"/>
    </row>
    <row r="378" spans="2:2" x14ac:dyDescent="0.35">
      <c r="B378" s="194"/>
    </row>
    <row r="379" spans="2:2" x14ac:dyDescent="0.35">
      <c r="B379" s="194"/>
    </row>
    <row r="380" spans="2:2" x14ac:dyDescent="0.35">
      <c r="B380" s="194"/>
    </row>
    <row r="381" spans="2:2" x14ac:dyDescent="0.35">
      <c r="B381" s="194"/>
    </row>
    <row r="382" spans="2:2" x14ac:dyDescent="0.35">
      <c r="B382" s="194"/>
    </row>
    <row r="386" spans="2:2" x14ac:dyDescent="0.35">
      <c r="B386" s="196"/>
    </row>
    <row r="403" spans="2:2" x14ac:dyDescent="0.35">
      <c r="B403" s="19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2025-07-28T08:48:28Z</dcterms:modified>
</cp:coreProperties>
</file>